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570" windowWidth="12120" windowHeight="8385" activeTab="0"/>
  </bookViews>
  <sheets>
    <sheet name="Приложение№4" sheetId="1" r:id="rId1"/>
    <sheet name="Выписка" sheetId="2" r:id="rId2"/>
  </sheets>
  <definedNames>
    <definedName name="Z_4F3F96C3_7B8B_440F_A7C0_DFFBDC784942_.wvu.FilterData" localSheetId="0" hidden="1">'Приложение№4'!#REF!</definedName>
    <definedName name="Z_6CB88F76_ADF1_43EB_B8FB_32CF6D2656A6_.wvu.Cols" localSheetId="0" hidden="1">'Приложение№4'!#REF!</definedName>
    <definedName name="Z_6CB88F76_ADF1_43EB_B8FB_32CF6D2656A6_.wvu.FilterData" localSheetId="0" hidden="1">'Приложение№4'!#REF!</definedName>
    <definedName name="Z_6CB88F76_ADF1_43EB_B8FB_32CF6D2656A6_.wvu.PrintArea" localSheetId="0" hidden="1">'Приложение№4'!#REF!</definedName>
    <definedName name="Z_7BCFB845_C80C_48FE_B4FE_79B4B69115F3_.wvu.FilterData" localSheetId="0" hidden="1">'Приложение№4'!#REF!</definedName>
    <definedName name="Z_7D67130F_5829_47C5_93DE_738E8D41F162_.wvu.FilterData" localSheetId="0" hidden="1">'Приложение№4'!#REF!</definedName>
    <definedName name="Z_8E2E7D81_C767_11D8_A2FD_006098EF8B30_.wvu.Cols" localSheetId="0" hidden="1">'Приложение№4'!#REF!</definedName>
    <definedName name="Z_8E2E7D81_C767_11D8_A2FD_006098EF8B30_.wvu.FilterData" localSheetId="0" hidden="1">'Приложение№4'!#REF!</definedName>
    <definedName name="Z_8E2E7D81_C767_11D8_A2FD_006098EF8B30_.wvu.PrintArea" localSheetId="0" hidden="1">'Приложение№4'!#REF!</definedName>
    <definedName name="Z_AAB63AD1_4FE4_4C7A_A62E_5A604C03BF55_.wvu.FilterData" localSheetId="0" hidden="1">'Приложение№4'!#REF!</definedName>
    <definedName name="Z_C231806E_9211_4D8F_9EB3_1A15C537C808_.wvu.FilterData" localSheetId="0" hidden="1">'Приложение№4'!#REF!</definedName>
    <definedName name="Z_D05021AF_1DB5_4AD7_B085_4CD71612CDB6_.wvu.FilterData" localSheetId="0" hidden="1">'Приложение№4'!#REF!</definedName>
    <definedName name="Z_D5E1AF6B_71F1_4B33_880B_72787157ADA9_.wvu.Cols" localSheetId="0" hidden="1">'Приложение№4'!#REF!,'Приложение№4'!#REF!</definedName>
    <definedName name="Z_D5E1AF6B_71F1_4B33_880B_72787157ADA9_.wvu.FilterData" localSheetId="0" hidden="1">'Приложение№4'!#REF!</definedName>
    <definedName name="Z_D5E1AF6B_71F1_4B33_880B_72787157ADA9_.wvu.PrintArea" localSheetId="0" hidden="1">'Приложение№4'!#REF!</definedName>
    <definedName name="Z_E2E14CAC_FED5_4087_B580_6F7DEE9C9BA1_.wvu.FilterData" localSheetId="0" hidden="1">'Приложение№4'!#REF!</definedName>
    <definedName name="Z_EF5A4981_C8E4_11D8_A2FC_006098EF8BA8_.wvu.Cols" localSheetId="0" hidden="1">'Приложение№4'!#REF!</definedName>
    <definedName name="Z_EF5A4981_C8E4_11D8_A2FC_006098EF8BA8_.wvu.PrintArea" localSheetId="0" hidden="1">'Приложение№4'!$A$16:$A$16</definedName>
    <definedName name="Z_EF5A4981_C8E4_11D8_A2FC_006098EF8BA8_.wvu.PrintTitles" localSheetId="0" hidden="1">'Приложение№4'!#REF!</definedName>
    <definedName name="Z_EFA5B1DC_5497_4E2C_A2B5_ED756C88CC7C_.wvu.Cols" localSheetId="0" hidden="1">'Приложение№4'!#REF!</definedName>
    <definedName name="Z_EFA5B1DC_5497_4E2C_A2B5_ED756C88CC7C_.wvu.FilterData" localSheetId="0" hidden="1">'Приложение№4'!#REF!</definedName>
    <definedName name="_xlnm.Print_Area" localSheetId="0">'Приложение№4'!$A$1:$I$174</definedName>
  </definedNames>
  <calcPr fullCalcOnLoad="1"/>
</workbook>
</file>

<file path=xl/sharedStrings.xml><?xml version="1.0" encoding="utf-8"?>
<sst xmlns="http://schemas.openxmlformats.org/spreadsheetml/2006/main" count="789" uniqueCount="233">
  <si>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t>
  </si>
  <si>
    <t>Социальное обеспечение и иные выплаты гражданам</t>
  </si>
  <si>
    <t>51 0 0000</t>
  </si>
  <si>
    <t>51 1 0000</t>
  </si>
  <si>
    <t>51 1 0019</t>
  </si>
  <si>
    <t>Обеспечение деятельности администрации муниципального образования</t>
  </si>
  <si>
    <t>52 0 0000</t>
  </si>
  <si>
    <t>Обеспечение функционирования администрации муниципального образования</t>
  </si>
  <si>
    <t>52 1 0000</t>
  </si>
  <si>
    <t>52 1 0019</t>
  </si>
  <si>
    <t>Осуществление отдельных государственных полномочий</t>
  </si>
  <si>
    <t>52 2 0000</t>
  </si>
  <si>
    <t xml:space="preserve">Финансовое обеспечение непредвиденных расходов </t>
  </si>
  <si>
    <t>52 3 0000</t>
  </si>
  <si>
    <t>52 3 2059</t>
  </si>
  <si>
    <t>Мероприятия в рамках управления имуществом</t>
  </si>
  <si>
    <t>Другие непрограммные направления деятельности органов местного самоуправления</t>
  </si>
  <si>
    <t>99 0 0000</t>
  </si>
  <si>
    <t>Обеспечение безопасности населения</t>
  </si>
  <si>
    <t>54 0 0000</t>
  </si>
  <si>
    <t>54 1 0000</t>
  </si>
  <si>
    <t>54 1 1001</t>
  </si>
  <si>
    <t>Другие вопросы в области национальной безопасности и правоохранительной деятельности</t>
  </si>
  <si>
    <t>Экономическое развитие и инновационная экономика</t>
  </si>
  <si>
    <t>Содержание, строительство и ремонт дорог</t>
  </si>
  <si>
    <t>55 1 0000</t>
  </si>
  <si>
    <t>55 1 1025</t>
  </si>
  <si>
    <t>55 0 0000</t>
  </si>
  <si>
    <t>Реализация мероприятий ведомственной целевой программы</t>
  </si>
  <si>
    <t>300</t>
  </si>
  <si>
    <t>Физическая культура и спорт</t>
  </si>
  <si>
    <t>Глава муниципального образования</t>
  </si>
  <si>
    <t>Национальная экономика</t>
  </si>
  <si>
    <t>04</t>
  </si>
  <si>
    <t>09</t>
  </si>
  <si>
    <t>Жилищно-коммунальное хозяйство</t>
  </si>
  <si>
    <t>05</t>
  </si>
  <si>
    <t>2.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</si>
  <si>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</si>
  <si>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</si>
  <si>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Физическая культура </t>
  </si>
  <si>
    <t>Национальная безопасность и правоохранительная деятельность</t>
  </si>
  <si>
    <t>10</t>
  </si>
  <si>
    <t>Физкультурно-оздоровительная работа и спортивные мероприятия</t>
  </si>
  <si>
    <t>Резервные фонды</t>
  </si>
  <si>
    <t>13</t>
  </si>
  <si>
    <t>5.</t>
  </si>
  <si>
    <t>12</t>
  </si>
  <si>
    <t>Другие вопросы в области национальной экономики</t>
  </si>
  <si>
    <t>11</t>
  </si>
  <si>
    <t>Образование</t>
  </si>
  <si>
    <t xml:space="preserve">Наименование </t>
  </si>
  <si>
    <t>Вед</t>
  </si>
  <si>
    <t xml:space="preserve">№ п/п </t>
  </si>
  <si>
    <t>6</t>
  </si>
  <si>
    <t>7</t>
  </si>
  <si>
    <t xml:space="preserve">ВСЕГО </t>
  </si>
  <si>
    <t>3.</t>
  </si>
  <si>
    <t>4.</t>
  </si>
  <si>
    <t>6.</t>
  </si>
  <si>
    <t>7.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</si>
  <si>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</si>
  <si>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</si>
  <si>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1.</t>
  </si>
  <si>
    <t>Общегосударственные вопросы</t>
  </si>
  <si>
    <t>01</t>
  </si>
  <si>
    <t>03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</si>
  <si>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</si>
  <si>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</si>
  <si>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</si>
  <si>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</si>
  <si>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08</t>
  </si>
  <si>
    <t>Культура</t>
  </si>
  <si>
    <t>Социальная политика</t>
  </si>
  <si>
    <t>Социальное обеспечение населения</t>
  </si>
  <si>
    <t>Другие вопросы в области культуры, кинематографии</t>
  </si>
  <si>
    <t>07</t>
  </si>
  <si>
    <t>Обеспечение пожарной безопасности</t>
  </si>
  <si>
    <t>8.</t>
  </si>
  <si>
    <t>9.</t>
  </si>
  <si>
    <t>10.</t>
  </si>
  <si>
    <t>Раздел</t>
  </si>
  <si>
    <t>Под-раздел</t>
  </si>
  <si>
    <t>Целевая статья</t>
  </si>
  <si>
    <t>Вид рас-хода</t>
  </si>
  <si>
    <t>Коды бюджетной классификации</t>
  </si>
  <si>
    <t>14</t>
  </si>
  <si>
    <t>00</t>
  </si>
  <si>
    <t>Культура и кинематография</t>
  </si>
  <si>
    <t>8</t>
  </si>
  <si>
    <t>Расходы на обеспечение функций органов местного самоуправления</t>
  </si>
  <si>
    <t>Управление имуществом</t>
  </si>
  <si>
    <t>53 0 0000</t>
  </si>
  <si>
    <t>53 1 0000</t>
  </si>
  <si>
    <t>Молодежная политика, оздоровление, занятость детей и подростков</t>
  </si>
  <si>
    <t>56 0 0000</t>
  </si>
  <si>
    <t>Расходы на обеспечение деятельности (оказание услуг) муниципальных учреждений</t>
  </si>
  <si>
    <t>Развитие физической культуры и спорта</t>
  </si>
  <si>
    <t>67 0 0000</t>
  </si>
  <si>
    <t>67 2 0000</t>
  </si>
  <si>
    <t>Мероприятия в области спорта и физической культуры</t>
  </si>
  <si>
    <t>67 2 1016</t>
  </si>
  <si>
    <t>56 4 0000</t>
  </si>
  <si>
    <t>Другие мероприятия в области молодежной политики</t>
  </si>
  <si>
    <t>Социальное обеспечение и иные выплаты населению</t>
  </si>
  <si>
    <t>65 0 0000</t>
  </si>
  <si>
    <t>Клубы</t>
  </si>
  <si>
    <t>65 2 0000</t>
  </si>
  <si>
    <t>65 2 0059</t>
  </si>
  <si>
    <t>Услуги библиотек</t>
  </si>
  <si>
    <t>65 3 0000</t>
  </si>
  <si>
    <t>65 3 0059</t>
  </si>
  <si>
    <t>Обеспечение населения услугами по организации досуга и услугами организаций культуры</t>
  </si>
  <si>
    <t>57 0 0000</t>
  </si>
  <si>
    <t>Обеспечение деятельности главы органа местного самоуправления</t>
  </si>
  <si>
    <t>Резервные фонды администрации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</si>
  <si>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</si>
  <si>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к решению Совета</t>
  </si>
  <si>
    <t>Первомайского сельского поселения</t>
  </si>
  <si>
    <t>Белореченского района</t>
  </si>
  <si>
    <t>Администрация Первомайского сельского поселения Белореченского района</t>
  </si>
  <si>
    <t>992</t>
  </si>
  <si>
    <t>52 2 6019</t>
  </si>
  <si>
    <t>52 8 0000</t>
  </si>
  <si>
    <t>52 8 1007</t>
  </si>
  <si>
    <t>99 0 1045</t>
  </si>
  <si>
    <t xml:space="preserve">Осуществление отдельных государственных полномочий  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</si>
  <si>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</si>
  <si>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Обеспечение проведения выборов и референдумов</t>
  </si>
  <si>
    <t>МВЦП "Противодействие коррупции "</t>
  </si>
  <si>
    <t>Развитие территориального общественного самоуправления</t>
  </si>
  <si>
    <t>52 2 5118</t>
  </si>
  <si>
    <t>52 2 8118</t>
  </si>
  <si>
    <t>54 2 0000</t>
  </si>
  <si>
    <t>54 2 1020</t>
  </si>
  <si>
    <t>54 3 0000</t>
  </si>
  <si>
    <t>54 3 1021</t>
  </si>
  <si>
    <t>54 3 1022</t>
  </si>
  <si>
    <t>99 0 1006</t>
  </si>
  <si>
    <t xml:space="preserve">Мероприятия по предупреждению и ликвидации последствий чрезвычайных ситуаций и стихийных бедствий </t>
  </si>
  <si>
    <t xml:space="preserve">Мероприятия в области обеспечения пожарной безопасности </t>
  </si>
  <si>
    <t>Обеспечение мер пожарной  безопасности</t>
  </si>
  <si>
    <t>Профилактика терроризма и экстремизма, безопасности жизнидеятельности населения</t>
  </si>
  <si>
    <t>Противодействие злоупотреблению наркотиками и их незаконному обороту</t>
  </si>
  <si>
    <t>Дорожное хозяйство (дорожные фонды)</t>
  </si>
  <si>
    <t xml:space="preserve">992 </t>
  </si>
  <si>
    <t>Мероприятия по землеустройству и землепользованию</t>
  </si>
  <si>
    <t>55 0 1024</t>
  </si>
  <si>
    <t>58 0 0000</t>
  </si>
  <si>
    <t>58 2 1028</t>
  </si>
  <si>
    <t>Поддержка жилищно - коммунального хозяйства</t>
  </si>
  <si>
    <t>Коммунальное хозяйство</t>
  </si>
  <si>
    <t>Развитие коммунального хозяйства</t>
  </si>
  <si>
    <t>58 2 0000</t>
  </si>
  <si>
    <t>Развитие водоснабжения населенных пунктов</t>
  </si>
  <si>
    <t>58 3 0000</t>
  </si>
  <si>
    <t>58 3 1030</t>
  </si>
  <si>
    <t>Мероприятия в области благоустройства</t>
  </si>
  <si>
    <t>Оплата за уличное освещение и его техническое облуживание</t>
  </si>
  <si>
    <t>58 3 1032</t>
  </si>
  <si>
    <t>Прочие мероприятия по благоустройству городских округов и поселений</t>
  </si>
  <si>
    <t>Благоустройство</t>
  </si>
  <si>
    <t>56 4 1035</t>
  </si>
  <si>
    <t>56 4 1036</t>
  </si>
  <si>
    <t>Проведение мероприятий для детей и молодежи</t>
  </si>
  <si>
    <t>Организация временного трудоустройства несовершеннолетних граждан в возрасте от 14 до 18 лет</t>
  </si>
  <si>
    <t>65 9 0000</t>
  </si>
  <si>
    <t>65 9 1037</t>
  </si>
  <si>
    <t>Другие мероприятия в области культуры</t>
  </si>
  <si>
    <t>Охрана и сохранение объектов культурного наследия местного значения</t>
  </si>
  <si>
    <t>57 3 0000</t>
  </si>
  <si>
    <t>57 3 1007</t>
  </si>
  <si>
    <t>52 7 0000</t>
  </si>
  <si>
    <t>52 7 1007</t>
  </si>
  <si>
    <t>Другие вопросы в области средств массовой информации</t>
  </si>
  <si>
    <t xml:space="preserve">МВЦП "Повышение информированности населения о деятельности органов власти" </t>
  </si>
  <si>
    <t>Средства массовой информации</t>
  </si>
  <si>
    <t>(руб. коп.)</t>
  </si>
  <si>
    <t>Сумма</t>
  </si>
  <si>
    <t>МВЦП "О выплате пенсий за выслугу лет лицам, замещавшим муниципальные должности и должности муниципальной службы"</t>
  </si>
  <si>
    <t>Привлечение граждан и их объединений к участию в охране общественного порядка на территории поселения</t>
  </si>
  <si>
    <t>Ведомственная структура расходов бюджета Первомайского сельского поселения Белореченского района на 2014 год, перечень разделов, подразделов, целевых статей (муниципальных программ и непрограммных направлений деятельности), групп видов расходов бюджета поселения</t>
  </si>
  <si>
    <t>100</t>
  </si>
  <si>
    <t>200</t>
  </si>
  <si>
    <t>800</t>
  </si>
  <si>
    <t>600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</si>
  <si>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</si>
  <si>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(муниципальных)нужд</t>
  </si>
  <si>
    <t>Иные бюджетные ассигнования</t>
  </si>
  <si>
    <t>Предоставление субсидий муниципальным бюджетным, автономным учреждениям и иным некоммерческим организациям</t>
  </si>
  <si>
    <t>от 19.12.2013 года № 192</t>
  </si>
  <si>
    <t>В Ы П И С К А</t>
  </si>
  <si>
    <t>№ п/п</t>
  </si>
  <si>
    <t>Заместитель главы</t>
  </si>
  <si>
    <t>Н.Н.Милованов</t>
  </si>
  <si>
    <t>Начальник финансового отдела</t>
  </si>
  <si>
    <t>Молодежная политика и оздоровление детей</t>
  </si>
  <si>
    <t>58 2 1027</t>
  </si>
  <si>
    <t>Мероприятия в области коммунального хозяйства</t>
  </si>
  <si>
    <t>Начальник финансового отдела администрации</t>
  </si>
  <si>
    <t>И.А.Гонтарь</t>
  </si>
  <si>
    <t xml:space="preserve">Белореченского района    </t>
  </si>
  <si>
    <t>(в редакции решения Совета</t>
  </si>
  <si>
    <t>«ПРИЛОЖЕНИЕ № 4</t>
  </si>
  <si>
    <t>500</t>
  </si>
  <si>
    <t>Межбюджетные трансферты</t>
  </si>
  <si>
    <t>06</t>
  </si>
  <si>
    <t>62 2 2501</t>
  </si>
  <si>
    <t>62 2 0000</t>
  </si>
  <si>
    <t>62 0 0000</t>
  </si>
  <si>
    <t>Контрольно-счетная палата МО</t>
  </si>
  <si>
    <t>Расходы на передачу полномочий из поселений</t>
  </si>
  <si>
    <t>Обеспечение деятельности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</si>
  <si>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</si>
  <si>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</si>
  <si>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99 1 1026</t>
  </si>
  <si>
    <t>99 2 1026</t>
  </si>
  <si>
    <t>99 21026</t>
  </si>
  <si>
    <t>Выборы главы муниципального образования</t>
  </si>
  <si>
    <t>Выборы депутатов в представительный орган власти</t>
  </si>
  <si>
    <t>53 1 2501</t>
  </si>
  <si>
    <t>99 0 1039</t>
  </si>
  <si>
    <t>из Приложения № 4 "Ведомственная структура расходов бюджета Первомайского сельского поселения Белореченского района на 2014 год, перечень разделов, подразделов, целевых статей (муниципальных программ и непрограммных направлений деятельности), групп видов расходов бюджета поселения"</t>
  </si>
  <si>
    <t>ПРИЛОЖЕНИЕ № 3</t>
  </si>
  <si>
    <t xml:space="preserve">от 22.05.2014 года № </t>
  </si>
  <si>
    <t>от 22.05.2014 года № »</t>
  </si>
  <si>
    <t>991</t>
  </si>
  <si>
    <t>Представительный орган местного самоуправления поселения</t>
  </si>
  <si>
    <t>65 5 0000</t>
  </si>
  <si>
    <t>65 5 6012</t>
  </si>
  <si>
    <t>65 5 6512</t>
  </si>
  <si>
    <t>Мериприятия в сфере культуры и искусства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</si>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</sst>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0;\-0;;"/>
    <numFmt numFmtId="178" formatCode="#,##0.00_ ;[Red]\-#,##0.00\ "/>
    <numFmt numFmtId="179" formatCode="[Blue]0;[Blue]\-0;[Blue]0"/>
    <numFmt numFmtId="180" formatCode="0.000"/>
    <numFmt numFmtId="181" formatCode="[$€-2]\ ###,000_);[Red]\([$€-2]\ ###,000\)"/>
    <numFmt numFmtId="182" formatCode="0_ ;[Red]\-0\ "/>
    <numFmt numFmtId="183" formatCode="0_)"/>
    <numFmt numFmtId="184" formatCode="0.0_)"/>
    <numFmt numFmtId="185" formatCode="_-* #,##0.0_р_._-;\-* #,##0.0_р_._-;_-* &quot;-&quot;??_р_._-;_-@_-"/>
    <numFmt numFmtId="186" formatCode="_-* #,##0_р_._-;\-* #,##0_р_._-;_-* &quot;-&quot;??_р_._-;_-@_-"/>
    <numFmt numFmtId="187" formatCode="#,##0_ ;[Red]\-#,##0\ "/>
    <numFmt numFmtId="188" formatCode="#,##0.000_ ;[Red]\-#,##0.000\ "/>
    <numFmt numFmtId="189" formatCode="#,##0.000"/>
    <numFmt numFmtId="190" formatCode="#,##0.0000"/>
    <numFmt numFmtId="191" formatCode="0.00_ ;[Red]\-0.00\ "/>
    <numFmt numFmtId="192" formatCode="dd/mm/yy;@"/>
    <numFmt numFmtId="193" formatCode="#,##0.0;[Red]#,##0.0"/>
    <numFmt numFmtId="194" formatCode="#,##0.0_ ;[Red]\-#,##0.0\ "/>
    <numFmt numFmtId="195" formatCode="d/m;@"/>
    <numFmt numFmtId="196" formatCode="0000"/>
    <numFmt numFmtId="197" formatCode="000"/>
    <numFmt numFmtId="198" formatCode="0000000"/>
    <numFmt numFmtId="199" formatCode="[$-FC19]d\ mmmm\ yyyy\ &quot;г.&quot;"/>
    <numFmt numFmtId="200" formatCode="0.0_ ;[Red]\-0.0\ "/>
    <numFmt numFmtId="201" formatCode="#,##0.00000000"/>
    <numFmt numFmtId="202" formatCode="[$-419]d\ mmm\ yy;@"/>
    <numFmt numFmtId="203" formatCode="000000"/>
    <numFmt numFmtId="204" formatCode="00"/>
    <numFmt numFmtId="205" formatCode="#,##0.00;[Red]\-#,##0.00;0.00"/>
    <numFmt numFmtId="206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2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8" fillId="0" borderId="3">
      <alignment horizontal="left" vertical="top"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1" fillId="0" borderId="0">
      <alignment horizontal="left" vertical="top"/>
      <protection/>
    </xf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1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2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88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76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justify"/>
    </xf>
    <xf numFmtId="0" fontId="5" fillId="0" borderId="0" xfId="0" applyFont="1" applyFill="1" applyBorder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left"/>
    </xf>
    <xf numFmtId="176" fontId="5" fillId="0" borderId="0" xfId="0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13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/>
    </xf>
    <xf numFmtId="49" fontId="13" fillId="0" borderId="1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distributed" wrapText="1"/>
    </xf>
    <xf numFmtId="49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 2 2" xfId="66"/>
    <cellStyle name="Отдельная ячейка" xfId="67"/>
    <cellStyle name="Отдельная ячейка - константа" xfId="68"/>
    <cellStyle name="Отдельная ячейка - константа [печать]" xfId="69"/>
    <cellStyle name="Отдельная ячейка [печать]" xfId="70"/>
    <cellStyle name="Отдельная ячейка-результат" xfId="71"/>
    <cellStyle name="Отдельная ячейка-результат [печать]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ойства элементов измерения" xfId="78"/>
    <cellStyle name="Свойства элементов измерения [печать]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  <cellStyle name="Элементы осей" xfId="85"/>
    <cellStyle name="Элементы осей [печать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214"/>
  <sheetViews>
    <sheetView tabSelected="1" view="pageBreakPreview" zoomScale="75" zoomScaleNormal="85" zoomScaleSheetLayoutView="75" workbookViewId="0" topLeftCell="B139">
      <selection activeCell="G146" sqref="G146"/>
    </sheetView>
  </sheetViews>
  <sheetFormatPr defaultColWidth="9.00390625" defaultRowHeight="12.75"/>
  <cols>
    <col min="1" max="1" width="2.125" style="8" hidden="1" customWidth="1"/>
    <col min="2" max="2" width="4.375" style="8" customWidth="1"/>
    <col min="3" max="3" width="35.625" style="15" customWidth="1"/>
    <col min="4" max="4" width="5.375" style="6" customWidth="1"/>
    <col min="5" max="5" width="4.875" style="7" customWidth="1"/>
    <col min="6" max="6" width="5.625" style="5" customWidth="1"/>
    <col min="7" max="7" width="12.375" style="5" customWidth="1"/>
    <col min="8" max="8" width="7.375" style="5" customWidth="1"/>
    <col min="9" max="9" width="16.875" style="5" customWidth="1"/>
    <col min="10" max="10" width="9.125" style="5" customWidth="1"/>
    <col min="11" max="11" width="17.00390625" style="5" bestFit="1" customWidth="1"/>
    <col min="12" max="16384" width="9.125" style="5" customWidth="1"/>
  </cols>
  <sheetData>
    <row r="1" spans="4:9" ht="18.75" customHeight="1">
      <c r="D1" s="74" t="s">
        <v>223</v>
      </c>
      <c r="E1" s="74"/>
      <c r="F1" s="74"/>
      <c r="G1" s="74"/>
      <c r="H1" s="74"/>
      <c r="I1" s="74"/>
    </row>
    <row r="2" spans="4:9" ht="18.75" customHeight="1">
      <c r="D2" s="74" t="s">
        <v>117</v>
      </c>
      <c r="E2" s="74"/>
      <c r="F2" s="74"/>
      <c r="G2" s="74"/>
      <c r="H2" s="74"/>
      <c r="I2" s="74"/>
    </row>
    <row r="3" spans="4:9" ht="18.75" customHeight="1">
      <c r="D3" s="74" t="s">
        <v>118</v>
      </c>
      <c r="E3" s="74"/>
      <c r="F3" s="74"/>
      <c r="G3" s="74"/>
      <c r="H3" s="74"/>
      <c r="I3" s="74"/>
    </row>
    <row r="4" spans="4:9" ht="18.75" customHeight="1">
      <c r="D4" s="74" t="s">
        <v>201</v>
      </c>
      <c r="E4" s="74"/>
      <c r="F4" s="74"/>
      <c r="G4" s="74"/>
      <c r="H4" s="74"/>
      <c r="I4" s="74"/>
    </row>
    <row r="5" spans="4:9" ht="18.75" customHeight="1">
      <c r="D5" s="74" t="s">
        <v>224</v>
      </c>
      <c r="E5" s="74"/>
      <c r="F5" s="74"/>
      <c r="G5" s="74"/>
      <c r="H5" s="74"/>
      <c r="I5" s="74"/>
    </row>
    <row r="6" spans="1:9" s="35" customFormat="1" ht="18.75">
      <c r="A6" s="33"/>
      <c r="B6" s="33"/>
      <c r="C6" s="34"/>
      <c r="D6" s="72" t="s">
        <v>203</v>
      </c>
      <c r="E6" s="72"/>
      <c r="F6" s="72"/>
      <c r="G6" s="72"/>
      <c r="H6" s="72"/>
      <c r="I6" s="72"/>
    </row>
    <row r="7" spans="1:9" s="35" customFormat="1" ht="18.75">
      <c r="A7" s="33"/>
      <c r="B7" s="33"/>
      <c r="C7" s="34"/>
      <c r="D7" s="72" t="s">
        <v>117</v>
      </c>
      <c r="E7" s="72"/>
      <c r="F7" s="72"/>
      <c r="G7" s="72"/>
      <c r="H7" s="72"/>
      <c r="I7" s="72"/>
    </row>
    <row r="8" spans="1:9" s="35" customFormat="1" ht="18.75">
      <c r="A8" s="33"/>
      <c r="B8" s="33"/>
      <c r="C8" s="34"/>
      <c r="D8" s="32" t="s">
        <v>118</v>
      </c>
      <c r="E8" s="32"/>
      <c r="F8" s="32"/>
      <c r="G8" s="32"/>
      <c r="H8" s="32"/>
      <c r="I8" s="34"/>
    </row>
    <row r="9" spans="1:9" s="35" customFormat="1" ht="18.75">
      <c r="A9" s="33"/>
      <c r="B9" s="33"/>
      <c r="C9" s="34"/>
      <c r="D9" s="72" t="s">
        <v>119</v>
      </c>
      <c r="E9" s="72"/>
      <c r="F9" s="72"/>
      <c r="G9" s="72"/>
      <c r="H9" s="72"/>
      <c r="I9" s="72"/>
    </row>
    <row r="10" spans="1:9" s="35" customFormat="1" ht="18.75">
      <c r="A10" s="33"/>
      <c r="B10" s="33"/>
      <c r="C10" s="34"/>
      <c r="D10" s="73" t="s">
        <v>190</v>
      </c>
      <c r="E10" s="73"/>
      <c r="F10" s="73"/>
      <c r="G10" s="73"/>
      <c r="H10" s="73"/>
      <c r="I10" s="73"/>
    </row>
    <row r="11" spans="1:9" s="35" customFormat="1" ht="18.75" customHeight="1">
      <c r="A11" s="33"/>
      <c r="B11" s="33"/>
      <c r="C11" s="34"/>
      <c r="D11" s="74" t="s">
        <v>202</v>
      </c>
      <c r="E11" s="74"/>
      <c r="F11" s="74"/>
      <c r="G11" s="74"/>
      <c r="H11" s="74"/>
      <c r="I11" s="74"/>
    </row>
    <row r="12" spans="1:9" s="35" customFormat="1" ht="18.75" customHeight="1">
      <c r="A12" s="33"/>
      <c r="B12" s="33"/>
      <c r="C12" s="34"/>
      <c r="D12" s="74" t="s">
        <v>118</v>
      </c>
      <c r="E12" s="74"/>
      <c r="F12" s="74"/>
      <c r="G12" s="74"/>
      <c r="H12" s="74"/>
      <c r="I12" s="74"/>
    </row>
    <row r="13" spans="1:9" s="35" customFormat="1" ht="18.75" customHeight="1">
      <c r="A13" s="33"/>
      <c r="B13" s="33"/>
      <c r="C13" s="34"/>
      <c r="D13" s="74" t="s">
        <v>201</v>
      </c>
      <c r="E13" s="74"/>
      <c r="F13" s="74"/>
      <c r="G13" s="74"/>
      <c r="H13" s="74"/>
      <c r="I13" s="74"/>
    </row>
    <row r="14" spans="1:9" s="35" customFormat="1" ht="18.75" customHeight="1">
      <c r="A14" s="33"/>
      <c r="B14" s="33"/>
      <c r="C14" s="34"/>
      <c r="D14" s="74" t="s">
        <v>225</v>
      </c>
      <c r="E14" s="74"/>
      <c r="F14" s="74"/>
      <c r="G14" s="74"/>
      <c r="H14" s="74"/>
      <c r="I14" s="74"/>
    </row>
    <row r="15" spans="4:5" ht="18.75" customHeight="1">
      <c r="D15" s="5"/>
      <c r="E15" s="5"/>
    </row>
    <row r="16" spans="1:9" s="10" customFormat="1" ht="99" customHeight="1">
      <c r="A16" s="9"/>
      <c r="B16" s="9"/>
      <c r="C16" s="82" t="s">
        <v>181</v>
      </c>
      <c r="D16" s="82"/>
      <c r="E16" s="82"/>
      <c r="F16" s="82"/>
      <c r="G16" s="82"/>
      <c r="H16" s="82"/>
      <c r="I16" s="82"/>
    </row>
    <row r="17" spans="1:9" s="10" customFormat="1" ht="18.75">
      <c r="A17" s="9"/>
      <c r="B17" s="9"/>
      <c r="C17" s="37"/>
      <c r="D17" s="36"/>
      <c r="E17" s="36"/>
      <c r="F17" s="36"/>
      <c r="G17" s="36"/>
      <c r="H17" s="36"/>
      <c r="I17" s="38" t="s">
        <v>177</v>
      </c>
    </row>
    <row r="18" spans="2:9" ht="18.75">
      <c r="B18" s="76" t="s">
        <v>53</v>
      </c>
      <c r="C18" s="76" t="s">
        <v>51</v>
      </c>
      <c r="D18" s="11"/>
      <c r="E18" s="78" t="s">
        <v>85</v>
      </c>
      <c r="F18" s="79"/>
      <c r="G18" s="79"/>
      <c r="H18" s="80"/>
      <c r="I18" s="81" t="s">
        <v>178</v>
      </c>
    </row>
    <row r="19" spans="2:9" ht="75">
      <c r="B19" s="77"/>
      <c r="C19" s="77"/>
      <c r="D19" s="11" t="s">
        <v>52</v>
      </c>
      <c r="E19" s="11" t="s">
        <v>81</v>
      </c>
      <c r="F19" s="11" t="s">
        <v>82</v>
      </c>
      <c r="G19" s="12" t="s">
        <v>83</v>
      </c>
      <c r="H19" s="12" t="s">
        <v>84</v>
      </c>
      <c r="I19" s="81"/>
    </row>
    <row r="20" spans="2:9" ht="18.75">
      <c r="B20" s="17">
        <v>1</v>
      </c>
      <c r="C20" s="17">
        <v>2</v>
      </c>
      <c r="D20" s="11">
        <v>3</v>
      </c>
      <c r="E20" s="11">
        <v>4</v>
      </c>
      <c r="F20" s="11">
        <v>5</v>
      </c>
      <c r="G20" s="12" t="s">
        <v>54</v>
      </c>
      <c r="H20" s="12" t="s">
        <v>55</v>
      </c>
      <c r="I20" s="14" t="s">
        <v>89</v>
      </c>
    </row>
    <row r="21" spans="2:9" ht="27.75" customHeight="1">
      <c r="B21" s="18"/>
      <c r="C21" s="16" t="s">
        <v>56</v>
      </c>
      <c r="D21" s="29"/>
      <c r="E21" s="29"/>
      <c r="F21" s="29"/>
      <c r="G21" s="30"/>
      <c r="H21" s="30"/>
      <c r="I21" s="23">
        <f>I22+I29</f>
        <v>14518954.98</v>
      </c>
    </row>
    <row r="22" spans="2:9" ht="56.25">
      <c r="B22" s="18"/>
      <c r="C22" s="3" t="s">
        <v>227</v>
      </c>
      <c r="D22" s="40">
        <v>991</v>
      </c>
      <c r="E22" s="40"/>
      <c r="F22" s="40"/>
      <c r="G22" s="41"/>
      <c r="H22" s="41"/>
      <c r="I22" s="23">
        <f aca="true" t="shared" si="0" ref="I22:I27">I23</f>
        <v>1050</v>
      </c>
    </row>
    <row r="23" spans="2:9" ht="37.5">
      <c r="B23" s="3" t="s">
        <v>63</v>
      </c>
      <c r="C23" s="3" t="s">
        <v>64</v>
      </c>
      <c r="D23" s="41" t="s">
        <v>226</v>
      </c>
      <c r="E23" s="42" t="s">
        <v>65</v>
      </c>
      <c r="F23" s="42" t="s">
        <v>87</v>
      </c>
      <c r="G23" s="42"/>
      <c r="H23" s="42"/>
      <c r="I23" s="23">
        <f t="shared" si="0"/>
        <v>1050</v>
      </c>
    </row>
    <row r="24" spans="2:9" ht="112.5">
      <c r="B24" s="19"/>
      <c r="C24" s="2" t="s">
        <v>213</v>
      </c>
      <c r="D24" s="43" t="s">
        <v>226</v>
      </c>
      <c r="E24" s="4" t="s">
        <v>65</v>
      </c>
      <c r="F24" s="4" t="s">
        <v>206</v>
      </c>
      <c r="G24" s="4"/>
      <c r="H24" s="4"/>
      <c r="I24" s="22">
        <f t="shared" si="0"/>
        <v>1050</v>
      </c>
    </row>
    <row r="25" spans="2:9" ht="37.5">
      <c r="B25" s="19"/>
      <c r="C25" s="2" t="s">
        <v>212</v>
      </c>
      <c r="D25" s="43" t="s">
        <v>226</v>
      </c>
      <c r="E25" s="4" t="s">
        <v>65</v>
      </c>
      <c r="F25" s="4" t="s">
        <v>206</v>
      </c>
      <c r="G25" s="4" t="s">
        <v>209</v>
      </c>
      <c r="H25" s="4"/>
      <c r="I25" s="22">
        <f t="shared" si="0"/>
        <v>1050</v>
      </c>
    </row>
    <row r="26" spans="2:9" ht="37.5">
      <c r="B26" s="19"/>
      <c r="C26" s="2" t="s">
        <v>210</v>
      </c>
      <c r="D26" s="43" t="s">
        <v>226</v>
      </c>
      <c r="E26" s="4" t="s">
        <v>65</v>
      </c>
      <c r="F26" s="4" t="s">
        <v>206</v>
      </c>
      <c r="G26" s="4" t="s">
        <v>208</v>
      </c>
      <c r="H26" s="4"/>
      <c r="I26" s="22">
        <f t="shared" si="0"/>
        <v>1050</v>
      </c>
    </row>
    <row r="27" spans="2:9" ht="37.5">
      <c r="B27" s="19"/>
      <c r="C27" s="2" t="s">
        <v>211</v>
      </c>
      <c r="D27" s="43" t="s">
        <v>226</v>
      </c>
      <c r="E27" s="4" t="s">
        <v>65</v>
      </c>
      <c r="F27" s="4" t="s">
        <v>206</v>
      </c>
      <c r="G27" s="4" t="s">
        <v>207</v>
      </c>
      <c r="H27" s="4"/>
      <c r="I27" s="22">
        <f t="shared" si="0"/>
        <v>1050</v>
      </c>
    </row>
    <row r="28" spans="2:9" ht="18.75">
      <c r="B28" s="19"/>
      <c r="C28" s="2" t="s">
        <v>205</v>
      </c>
      <c r="D28" s="43" t="s">
        <v>226</v>
      </c>
      <c r="E28" s="4" t="s">
        <v>65</v>
      </c>
      <c r="F28" s="4" t="s">
        <v>206</v>
      </c>
      <c r="G28" s="4" t="s">
        <v>207</v>
      </c>
      <c r="H28" s="4" t="s">
        <v>204</v>
      </c>
      <c r="I28" s="22">
        <v>1050</v>
      </c>
    </row>
    <row r="29" spans="2:9" ht="75">
      <c r="B29" s="18"/>
      <c r="C29" s="3" t="s">
        <v>120</v>
      </c>
      <c r="D29" s="40">
        <v>992</v>
      </c>
      <c r="E29" s="40"/>
      <c r="F29" s="40"/>
      <c r="G29" s="41"/>
      <c r="H29" s="41"/>
      <c r="I29" s="23">
        <f>I30+I69+I77+I98+I108+I126+I134+I153+I159+I165</f>
        <v>14517904.98</v>
      </c>
    </row>
    <row r="30" spans="2:9" ht="37.5">
      <c r="B30" s="3" t="s">
        <v>63</v>
      </c>
      <c r="C30" s="3" t="s">
        <v>64</v>
      </c>
      <c r="D30" s="41" t="s">
        <v>121</v>
      </c>
      <c r="E30" s="42" t="s">
        <v>65</v>
      </c>
      <c r="F30" s="42" t="s">
        <v>87</v>
      </c>
      <c r="G30" s="42"/>
      <c r="H30" s="42"/>
      <c r="I30" s="23">
        <f>I31+I36+I46+I52+I57</f>
        <v>4276400</v>
      </c>
    </row>
    <row r="31" spans="2:9" ht="77.25" customHeight="1">
      <c r="B31" s="19"/>
      <c r="C31" s="2" t="s">
        <v>62</v>
      </c>
      <c r="D31" s="43" t="s">
        <v>121</v>
      </c>
      <c r="E31" s="4" t="s">
        <v>65</v>
      </c>
      <c r="F31" s="4" t="s">
        <v>38</v>
      </c>
      <c r="G31" s="4"/>
      <c r="H31" s="4"/>
      <c r="I31" s="22">
        <f>I32</f>
        <v>564607</v>
      </c>
    </row>
    <row r="32" spans="2:9" ht="56.25">
      <c r="B32" s="19"/>
      <c r="C32" s="2" t="s">
        <v>114</v>
      </c>
      <c r="D32" s="43" t="s">
        <v>121</v>
      </c>
      <c r="E32" s="4" t="s">
        <v>65</v>
      </c>
      <c r="F32" s="4" t="s">
        <v>38</v>
      </c>
      <c r="G32" s="4" t="s">
        <v>2</v>
      </c>
      <c r="H32" s="4"/>
      <c r="I32" s="22">
        <f>I33</f>
        <v>564607</v>
      </c>
    </row>
    <row r="33" spans="2:9" ht="37.5">
      <c r="B33" s="19"/>
      <c r="C33" s="2" t="s">
        <v>31</v>
      </c>
      <c r="D33" s="43" t="s">
        <v>121</v>
      </c>
      <c r="E33" s="4" t="s">
        <v>65</v>
      </c>
      <c r="F33" s="4" t="s">
        <v>38</v>
      </c>
      <c r="G33" s="4" t="s">
        <v>3</v>
      </c>
      <c r="H33" s="4"/>
      <c r="I33" s="22">
        <f>I34</f>
        <v>564607</v>
      </c>
    </row>
    <row r="34" spans="2:9" ht="56.25">
      <c r="B34" s="19"/>
      <c r="C34" s="2" t="s">
        <v>90</v>
      </c>
      <c r="D34" s="43" t="s">
        <v>121</v>
      </c>
      <c r="E34" s="4" t="s">
        <v>65</v>
      </c>
      <c r="F34" s="4" t="s">
        <v>38</v>
      </c>
      <c r="G34" s="4" t="s">
        <v>4</v>
      </c>
      <c r="H34" s="4"/>
      <c r="I34" s="22">
        <f>I35</f>
        <v>564607</v>
      </c>
    </row>
    <row r="35" spans="2:9" ht="168.75">
      <c r="B35" s="19"/>
      <c r="C35" s="2" t="s">
        <v>186</v>
      </c>
      <c r="D35" s="43" t="s">
        <v>121</v>
      </c>
      <c r="E35" s="4" t="s">
        <v>65</v>
      </c>
      <c r="F35" s="4" t="s">
        <v>38</v>
      </c>
      <c r="G35" s="4" t="s">
        <v>4</v>
      </c>
      <c r="H35" s="4" t="s">
        <v>182</v>
      </c>
      <c r="I35" s="22">
        <v>564607</v>
      </c>
    </row>
    <row r="36" spans="2:9" ht="131.25">
      <c r="B36" s="19"/>
      <c r="C36" s="2" t="s">
        <v>39</v>
      </c>
      <c r="D36" s="43" t="s">
        <v>121</v>
      </c>
      <c r="E36" s="4" t="s">
        <v>65</v>
      </c>
      <c r="F36" s="4" t="s">
        <v>33</v>
      </c>
      <c r="G36" s="4"/>
      <c r="H36" s="4"/>
      <c r="I36" s="22">
        <f>I37</f>
        <v>3126293</v>
      </c>
    </row>
    <row r="37" spans="2:9" ht="60" customHeight="1">
      <c r="B37" s="19"/>
      <c r="C37" s="2" t="s">
        <v>5</v>
      </c>
      <c r="D37" s="43" t="s">
        <v>121</v>
      </c>
      <c r="E37" s="4" t="s">
        <v>65</v>
      </c>
      <c r="F37" s="4" t="s">
        <v>33</v>
      </c>
      <c r="G37" s="4" t="s">
        <v>6</v>
      </c>
      <c r="H37" s="4"/>
      <c r="I37" s="22">
        <f>I38+I43</f>
        <v>3126293</v>
      </c>
    </row>
    <row r="38" spans="2:9" ht="76.5" customHeight="1">
      <c r="B38" s="19"/>
      <c r="C38" s="2" t="s">
        <v>7</v>
      </c>
      <c r="D38" s="43" t="s">
        <v>121</v>
      </c>
      <c r="E38" s="4" t="s">
        <v>65</v>
      </c>
      <c r="F38" s="4" t="s">
        <v>33</v>
      </c>
      <c r="G38" s="4" t="s">
        <v>8</v>
      </c>
      <c r="H38" s="4"/>
      <c r="I38" s="22">
        <f>I39</f>
        <v>3122393</v>
      </c>
    </row>
    <row r="39" spans="2:9" ht="56.25">
      <c r="B39" s="19"/>
      <c r="C39" s="2" t="s">
        <v>90</v>
      </c>
      <c r="D39" s="43" t="s">
        <v>121</v>
      </c>
      <c r="E39" s="4" t="s">
        <v>65</v>
      </c>
      <c r="F39" s="4" t="s">
        <v>33</v>
      </c>
      <c r="G39" s="4" t="s">
        <v>9</v>
      </c>
      <c r="H39" s="4"/>
      <c r="I39" s="22">
        <f>I40+I41+I42</f>
        <v>3122393</v>
      </c>
    </row>
    <row r="40" spans="2:9" ht="168.75">
      <c r="B40" s="19"/>
      <c r="C40" s="2" t="s">
        <v>186</v>
      </c>
      <c r="D40" s="43" t="s">
        <v>121</v>
      </c>
      <c r="E40" s="4" t="s">
        <v>65</v>
      </c>
      <c r="F40" s="4" t="s">
        <v>33</v>
      </c>
      <c r="G40" s="4" t="s">
        <v>9</v>
      </c>
      <c r="H40" s="4" t="s">
        <v>182</v>
      </c>
      <c r="I40" s="22">
        <v>2751893</v>
      </c>
    </row>
    <row r="41" spans="2:9" ht="56.25">
      <c r="B41" s="19"/>
      <c r="C41" s="2" t="s">
        <v>187</v>
      </c>
      <c r="D41" s="43" t="s">
        <v>121</v>
      </c>
      <c r="E41" s="4" t="s">
        <v>65</v>
      </c>
      <c r="F41" s="4" t="s">
        <v>33</v>
      </c>
      <c r="G41" s="4" t="s">
        <v>9</v>
      </c>
      <c r="H41" s="4" t="s">
        <v>183</v>
      </c>
      <c r="I41" s="22">
        <v>339500</v>
      </c>
    </row>
    <row r="42" spans="2:9" ht="37.5">
      <c r="B42" s="19"/>
      <c r="C42" s="2" t="s">
        <v>188</v>
      </c>
      <c r="D42" s="43" t="s">
        <v>121</v>
      </c>
      <c r="E42" s="4" t="s">
        <v>65</v>
      </c>
      <c r="F42" s="4" t="s">
        <v>33</v>
      </c>
      <c r="G42" s="4" t="s">
        <v>9</v>
      </c>
      <c r="H42" s="4" t="s">
        <v>184</v>
      </c>
      <c r="I42" s="22">
        <v>31000</v>
      </c>
    </row>
    <row r="43" spans="2:9" ht="43.5" customHeight="1">
      <c r="B43" s="19"/>
      <c r="C43" s="2" t="s">
        <v>126</v>
      </c>
      <c r="D43" s="43" t="s">
        <v>121</v>
      </c>
      <c r="E43" s="4" t="s">
        <v>65</v>
      </c>
      <c r="F43" s="4" t="s">
        <v>33</v>
      </c>
      <c r="G43" s="4" t="s">
        <v>11</v>
      </c>
      <c r="H43" s="4"/>
      <c r="I43" s="22">
        <f>I44</f>
        <v>3900</v>
      </c>
    </row>
    <row r="44" spans="2:9" ht="97.5" customHeight="1">
      <c r="B44" s="19"/>
      <c r="C44" s="2" t="s">
        <v>127</v>
      </c>
      <c r="D44" s="43" t="s">
        <v>121</v>
      </c>
      <c r="E44" s="4" t="s">
        <v>65</v>
      </c>
      <c r="F44" s="4" t="s">
        <v>33</v>
      </c>
      <c r="G44" s="4" t="s">
        <v>122</v>
      </c>
      <c r="H44" s="4"/>
      <c r="I44" s="22">
        <f>I45</f>
        <v>3900</v>
      </c>
    </row>
    <row r="45" spans="2:9" ht="56.25">
      <c r="B45" s="19"/>
      <c r="C45" s="2" t="s">
        <v>187</v>
      </c>
      <c r="D45" s="43" t="s">
        <v>121</v>
      </c>
      <c r="E45" s="4" t="s">
        <v>65</v>
      </c>
      <c r="F45" s="4" t="s">
        <v>33</v>
      </c>
      <c r="G45" s="4" t="s">
        <v>122</v>
      </c>
      <c r="H45" s="4" t="s">
        <v>183</v>
      </c>
      <c r="I45" s="22">
        <v>3900</v>
      </c>
    </row>
    <row r="46" spans="2:9" ht="37.5">
      <c r="B46" s="19"/>
      <c r="C46" s="2" t="s">
        <v>128</v>
      </c>
      <c r="D46" s="43" t="s">
        <v>121</v>
      </c>
      <c r="E46" s="4" t="s">
        <v>65</v>
      </c>
      <c r="F46" s="4" t="s">
        <v>76</v>
      </c>
      <c r="G46" s="4"/>
      <c r="H46" s="4"/>
      <c r="I46" s="22">
        <f>I47</f>
        <v>411000</v>
      </c>
    </row>
    <row r="47" spans="2:9" ht="75">
      <c r="B47" s="19"/>
      <c r="C47" s="2" t="s">
        <v>16</v>
      </c>
      <c r="D47" s="43" t="s">
        <v>121</v>
      </c>
      <c r="E47" s="4" t="s">
        <v>65</v>
      </c>
      <c r="F47" s="4" t="s">
        <v>76</v>
      </c>
      <c r="G47" s="4" t="s">
        <v>17</v>
      </c>
      <c r="H47" s="4"/>
      <c r="I47" s="22">
        <f>I48+I50</f>
        <v>411000</v>
      </c>
    </row>
    <row r="48" spans="2:9" ht="39" customHeight="1">
      <c r="B48" s="19"/>
      <c r="C48" s="2" t="s">
        <v>218</v>
      </c>
      <c r="D48" s="43" t="s">
        <v>121</v>
      </c>
      <c r="E48" s="4" t="s">
        <v>65</v>
      </c>
      <c r="F48" s="4" t="s">
        <v>76</v>
      </c>
      <c r="G48" s="4" t="s">
        <v>215</v>
      </c>
      <c r="H48" s="4"/>
      <c r="I48" s="22">
        <f>I49</f>
        <v>270000</v>
      </c>
    </row>
    <row r="49" spans="2:9" ht="56.25">
      <c r="B49" s="19"/>
      <c r="C49" s="2" t="s">
        <v>187</v>
      </c>
      <c r="D49" s="43" t="s">
        <v>121</v>
      </c>
      <c r="E49" s="4" t="s">
        <v>65</v>
      </c>
      <c r="F49" s="4" t="s">
        <v>76</v>
      </c>
      <c r="G49" s="4" t="s">
        <v>215</v>
      </c>
      <c r="H49" s="4" t="s">
        <v>183</v>
      </c>
      <c r="I49" s="22">
        <v>270000</v>
      </c>
    </row>
    <row r="50" spans="2:9" ht="56.25">
      <c r="B50" s="19"/>
      <c r="C50" s="2" t="s">
        <v>219</v>
      </c>
      <c r="D50" s="43" t="s">
        <v>121</v>
      </c>
      <c r="E50" s="4" t="s">
        <v>65</v>
      </c>
      <c r="F50" s="4" t="s">
        <v>76</v>
      </c>
      <c r="G50" s="4" t="s">
        <v>216</v>
      </c>
      <c r="H50" s="4"/>
      <c r="I50" s="22">
        <f>I51</f>
        <v>141000</v>
      </c>
    </row>
    <row r="51" spans="2:9" ht="56.25">
      <c r="B51" s="19"/>
      <c r="C51" s="2" t="s">
        <v>187</v>
      </c>
      <c r="D51" s="43" t="s">
        <v>121</v>
      </c>
      <c r="E51" s="4" t="s">
        <v>65</v>
      </c>
      <c r="F51" s="4" t="s">
        <v>76</v>
      </c>
      <c r="G51" s="4" t="s">
        <v>217</v>
      </c>
      <c r="H51" s="4" t="s">
        <v>183</v>
      </c>
      <c r="I51" s="22">
        <v>141000</v>
      </c>
    </row>
    <row r="52" spans="2:9" ht="18.75">
      <c r="B52" s="19"/>
      <c r="C52" s="2" t="s">
        <v>44</v>
      </c>
      <c r="D52" s="43" t="s">
        <v>121</v>
      </c>
      <c r="E52" s="4" t="s">
        <v>65</v>
      </c>
      <c r="F52" s="4" t="s">
        <v>49</v>
      </c>
      <c r="G52" s="4"/>
      <c r="H52" s="4"/>
      <c r="I52" s="22">
        <f>I53</f>
        <v>30000</v>
      </c>
    </row>
    <row r="53" spans="2:9" ht="60" customHeight="1">
      <c r="B53" s="19"/>
      <c r="C53" s="2" t="s">
        <v>5</v>
      </c>
      <c r="D53" s="43" t="s">
        <v>121</v>
      </c>
      <c r="E53" s="4" t="s">
        <v>65</v>
      </c>
      <c r="F53" s="4" t="s">
        <v>49</v>
      </c>
      <c r="G53" s="4" t="s">
        <v>6</v>
      </c>
      <c r="H53" s="4"/>
      <c r="I53" s="22">
        <f>I54</f>
        <v>30000</v>
      </c>
    </row>
    <row r="54" spans="2:9" ht="37.5">
      <c r="B54" s="19"/>
      <c r="C54" s="2" t="s">
        <v>12</v>
      </c>
      <c r="D54" s="43" t="s">
        <v>121</v>
      </c>
      <c r="E54" s="4" t="s">
        <v>65</v>
      </c>
      <c r="F54" s="4" t="s">
        <v>49</v>
      </c>
      <c r="G54" s="4" t="s">
        <v>13</v>
      </c>
      <c r="H54" s="4"/>
      <c r="I54" s="22">
        <f>I56</f>
        <v>30000</v>
      </c>
    </row>
    <row r="55" spans="2:9" ht="37.5">
      <c r="B55" s="19"/>
      <c r="C55" s="2" t="s">
        <v>115</v>
      </c>
      <c r="D55" s="43" t="s">
        <v>121</v>
      </c>
      <c r="E55" s="4" t="s">
        <v>65</v>
      </c>
      <c r="F55" s="4" t="s">
        <v>49</v>
      </c>
      <c r="G55" s="4" t="s">
        <v>14</v>
      </c>
      <c r="H55" s="4"/>
      <c r="I55" s="22">
        <f>I56</f>
        <v>30000</v>
      </c>
    </row>
    <row r="56" spans="2:9" ht="37.5">
      <c r="B56" s="19"/>
      <c r="C56" s="2" t="s">
        <v>188</v>
      </c>
      <c r="D56" s="43" t="s">
        <v>121</v>
      </c>
      <c r="E56" s="4" t="s">
        <v>65</v>
      </c>
      <c r="F56" s="4" t="s">
        <v>49</v>
      </c>
      <c r="G56" s="4" t="s">
        <v>14</v>
      </c>
      <c r="H56" s="4" t="s">
        <v>184</v>
      </c>
      <c r="I56" s="22">
        <v>30000</v>
      </c>
    </row>
    <row r="57" spans="2:9" ht="40.5" customHeight="1">
      <c r="B57" s="19"/>
      <c r="C57" s="2" t="s">
        <v>67</v>
      </c>
      <c r="D57" s="43" t="s">
        <v>121</v>
      </c>
      <c r="E57" s="4" t="s">
        <v>65</v>
      </c>
      <c r="F57" s="4" t="s">
        <v>45</v>
      </c>
      <c r="G57" s="4"/>
      <c r="H57" s="4"/>
      <c r="I57" s="22">
        <f>I58+I62+I66</f>
        <v>144500</v>
      </c>
    </row>
    <row r="58" spans="2:9" ht="61.5" customHeight="1">
      <c r="B58" s="19"/>
      <c r="C58" s="2" t="s">
        <v>5</v>
      </c>
      <c r="D58" s="43" t="s">
        <v>121</v>
      </c>
      <c r="E58" s="4" t="s">
        <v>65</v>
      </c>
      <c r="F58" s="4" t="s">
        <v>45</v>
      </c>
      <c r="G58" s="4" t="s">
        <v>6</v>
      </c>
      <c r="H58" s="4"/>
      <c r="I58" s="22">
        <f>I59</f>
        <v>2500</v>
      </c>
    </row>
    <row r="59" spans="2:9" ht="37.5">
      <c r="B59" s="19"/>
      <c r="C59" s="2" t="s">
        <v>129</v>
      </c>
      <c r="D59" s="43" t="s">
        <v>121</v>
      </c>
      <c r="E59" s="4" t="s">
        <v>65</v>
      </c>
      <c r="F59" s="4" t="s">
        <v>45</v>
      </c>
      <c r="G59" s="4" t="s">
        <v>123</v>
      </c>
      <c r="H59" s="4"/>
      <c r="I59" s="22">
        <f>I60</f>
        <v>2500</v>
      </c>
    </row>
    <row r="60" spans="2:9" ht="56.25">
      <c r="B60" s="19"/>
      <c r="C60" s="2" t="s">
        <v>28</v>
      </c>
      <c r="D60" s="43" t="s">
        <v>121</v>
      </c>
      <c r="E60" s="4" t="s">
        <v>65</v>
      </c>
      <c r="F60" s="4" t="s">
        <v>45</v>
      </c>
      <c r="G60" s="4" t="s">
        <v>124</v>
      </c>
      <c r="H60" s="4"/>
      <c r="I60" s="22">
        <f>I61</f>
        <v>2500</v>
      </c>
    </row>
    <row r="61" spans="2:9" ht="56.25">
      <c r="B61" s="19"/>
      <c r="C61" s="2" t="s">
        <v>187</v>
      </c>
      <c r="D61" s="43" t="s">
        <v>121</v>
      </c>
      <c r="E61" s="4" t="s">
        <v>65</v>
      </c>
      <c r="F61" s="4" t="s">
        <v>45</v>
      </c>
      <c r="G61" s="4" t="s">
        <v>124</v>
      </c>
      <c r="H61" s="4" t="s">
        <v>183</v>
      </c>
      <c r="I61" s="22">
        <v>2500</v>
      </c>
    </row>
    <row r="62" spans="2:9" ht="18.75">
      <c r="B62" s="19"/>
      <c r="C62" s="2" t="s">
        <v>91</v>
      </c>
      <c r="D62" s="43" t="s">
        <v>121</v>
      </c>
      <c r="E62" s="4" t="s">
        <v>65</v>
      </c>
      <c r="F62" s="4" t="s">
        <v>45</v>
      </c>
      <c r="G62" s="4" t="s">
        <v>92</v>
      </c>
      <c r="H62" s="4"/>
      <c r="I62" s="22">
        <f>I63</f>
        <v>100000</v>
      </c>
    </row>
    <row r="63" spans="2:9" ht="37.5">
      <c r="B63" s="19"/>
      <c r="C63" s="2" t="s">
        <v>15</v>
      </c>
      <c r="D63" s="43" t="s">
        <v>121</v>
      </c>
      <c r="E63" s="4" t="s">
        <v>65</v>
      </c>
      <c r="F63" s="4" t="s">
        <v>45</v>
      </c>
      <c r="G63" s="4" t="s">
        <v>93</v>
      </c>
      <c r="H63" s="4"/>
      <c r="I63" s="22">
        <f>I64</f>
        <v>100000</v>
      </c>
    </row>
    <row r="64" spans="2:9" ht="46.5" customHeight="1">
      <c r="B64" s="19"/>
      <c r="C64" s="2" t="s">
        <v>211</v>
      </c>
      <c r="D64" s="43" t="s">
        <v>121</v>
      </c>
      <c r="E64" s="4" t="s">
        <v>65</v>
      </c>
      <c r="F64" s="4" t="s">
        <v>45</v>
      </c>
      <c r="G64" s="4" t="s">
        <v>220</v>
      </c>
      <c r="H64" s="4"/>
      <c r="I64" s="22">
        <f>I65</f>
        <v>100000</v>
      </c>
    </row>
    <row r="65" spans="2:9" ht="30" customHeight="1">
      <c r="B65" s="19"/>
      <c r="C65" s="2" t="s">
        <v>205</v>
      </c>
      <c r="D65" s="43" t="s">
        <v>121</v>
      </c>
      <c r="E65" s="4" t="s">
        <v>65</v>
      </c>
      <c r="F65" s="4" t="s">
        <v>45</v>
      </c>
      <c r="G65" s="4" t="s">
        <v>220</v>
      </c>
      <c r="H65" s="4" t="s">
        <v>204</v>
      </c>
      <c r="I65" s="22">
        <f>50000+50000</f>
        <v>100000</v>
      </c>
    </row>
    <row r="66" spans="2:9" ht="75">
      <c r="B66" s="19"/>
      <c r="C66" s="2" t="s">
        <v>16</v>
      </c>
      <c r="D66" s="43" t="s">
        <v>121</v>
      </c>
      <c r="E66" s="4" t="s">
        <v>65</v>
      </c>
      <c r="F66" s="4" t="s">
        <v>45</v>
      </c>
      <c r="G66" s="4" t="s">
        <v>17</v>
      </c>
      <c r="H66" s="4"/>
      <c r="I66" s="22">
        <f>I67</f>
        <v>42000</v>
      </c>
    </row>
    <row r="67" spans="2:9" ht="56.25">
      <c r="B67" s="19"/>
      <c r="C67" s="2" t="s">
        <v>130</v>
      </c>
      <c r="D67" s="43" t="s">
        <v>121</v>
      </c>
      <c r="E67" s="4" t="s">
        <v>65</v>
      </c>
      <c r="F67" s="4" t="s">
        <v>45</v>
      </c>
      <c r="G67" s="4" t="s">
        <v>125</v>
      </c>
      <c r="H67" s="4"/>
      <c r="I67" s="22">
        <f>I68</f>
        <v>42000</v>
      </c>
    </row>
    <row r="68" spans="2:9" ht="56.25">
      <c r="B68" s="19"/>
      <c r="C68" s="2" t="s">
        <v>187</v>
      </c>
      <c r="D68" s="43" t="s">
        <v>121</v>
      </c>
      <c r="E68" s="4" t="s">
        <v>65</v>
      </c>
      <c r="F68" s="4" t="s">
        <v>45</v>
      </c>
      <c r="G68" s="4" t="s">
        <v>125</v>
      </c>
      <c r="H68" s="4" t="s">
        <v>183</v>
      </c>
      <c r="I68" s="22">
        <f>21000+21000</f>
        <v>42000</v>
      </c>
    </row>
    <row r="69" spans="2:9" ht="35.25" customHeight="1">
      <c r="B69" s="41" t="s">
        <v>37</v>
      </c>
      <c r="C69" s="48" t="s">
        <v>70</v>
      </c>
      <c r="D69" s="41" t="s">
        <v>121</v>
      </c>
      <c r="E69" s="42" t="s">
        <v>38</v>
      </c>
      <c r="F69" s="42" t="s">
        <v>87</v>
      </c>
      <c r="G69" s="42"/>
      <c r="H69" s="42"/>
      <c r="I69" s="23">
        <f>I70</f>
        <v>311270</v>
      </c>
    </row>
    <row r="70" spans="2:9" ht="37.5">
      <c r="B70" s="19"/>
      <c r="C70" s="2" t="s">
        <v>69</v>
      </c>
      <c r="D70" s="43" t="s">
        <v>121</v>
      </c>
      <c r="E70" s="4" t="s">
        <v>38</v>
      </c>
      <c r="F70" s="4" t="s">
        <v>66</v>
      </c>
      <c r="G70" s="4"/>
      <c r="H70" s="4"/>
      <c r="I70" s="22">
        <f>I71</f>
        <v>311270</v>
      </c>
    </row>
    <row r="71" spans="2:9" ht="59.25" customHeight="1">
      <c r="B71" s="19"/>
      <c r="C71" s="2" t="s">
        <v>5</v>
      </c>
      <c r="D71" s="43" t="s">
        <v>121</v>
      </c>
      <c r="E71" s="4" t="s">
        <v>38</v>
      </c>
      <c r="F71" s="4" t="s">
        <v>66</v>
      </c>
      <c r="G71" s="4" t="s">
        <v>6</v>
      </c>
      <c r="H71" s="4"/>
      <c r="I71" s="22">
        <f>I72</f>
        <v>311270</v>
      </c>
    </row>
    <row r="72" spans="2:9" ht="42" customHeight="1">
      <c r="B72" s="19"/>
      <c r="C72" s="2" t="s">
        <v>10</v>
      </c>
      <c r="D72" s="43" t="s">
        <v>121</v>
      </c>
      <c r="E72" s="4" t="s">
        <v>38</v>
      </c>
      <c r="F72" s="4" t="s">
        <v>66</v>
      </c>
      <c r="G72" s="4" t="s">
        <v>11</v>
      </c>
      <c r="H72" s="4"/>
      <c r="I72" s="22">
        <f>I73+I75</f>
        <v>311270</v>
      </c>
    </row>
    <row r="73" spans="2:9" ht="79.5" customHeight="1">
      <c r="B73" s="19"/>
      <c r="C73" s="2" t="s">
        <v>68</v>
      </c>
      <c r="D73" s="43" t="s">
        <v>121</v>
      </c>
      <c r="E73" s="4" t="s">
        <v>38</v>
      </c>
      <c r="F73" s="4" t="s">
        <v>66</v>
      </c>
      <c r="G73" s="4" t="s">
        <v>131</v>
      </c>
      <c r="H73" s="4"/>
      <c r="I73" s="22">
        <f>I74</f>
        <v>195300</v>
      </c>
    </row>
    <row r="74" spans="2:9" ht="168.75">
      <c r="B74" s="19"/>
      <c r="C74" s="2" t="s">
        <v>186</v>
      </c>
      <c r="D74" s="43" t="s">
        <v>121</v>
      </c>
      <c r="E74" s="4" t="s">
        <v>38</v>
      </c>
      <c r="F74" s="4" t="s">
        <v>66</v>
      </c>
      <c r="G74" s="4" t="s">
        <v>131</v>
      </c>
      <c r="H74" s="4" t="s">
        <v>182</v>
      </c>
      <c r="I74" s="22">
        <f>192100+3200</f>
        <v>195300</v>
      </c>
    </row>
    <row r="75" spans="2:9" ht="75.75" customHeight="1">
      <c r="B75" s="19"/>
      <c r="C75" s="2" t="s">
        <v>68</v>
      </c>
      <c r="D75" s="43" t="s">
        <v>121</v>
      </c>
      <c r="E75" s="4" t="s">
        <v>38</v>
      </c>
      <c r="F75" s="4" t="s">
        <v>66</v>
      </c>
      <c r="G75" s="4" t="s">
        <v>132</v>
      </c>
      <c r="H75" s="4"/>
      <c r="I75" s="22">
        <f>I76</f>
        <v>115970</v>
      </c>
    </row>
    <row r="76" spans="2:9" ht="168.75">
      <c r="B76" s="19"/>
      <c r="C76" s="2" t="s">
        <v>186</v>
      </c>
      <c r="D76" s="43" t="s">
        <v>121</v>
      </c>
      <c r="E76" s="4" t="s">
        <v>38</v>
      </c>
      <c r="F76" s="4" t="s">
        <v>66</v>
      </c>
      <c r="G76" s="4" t="s">
        <v>132</v>
      </c>
      <c r="H76" s="4" t="s">
        <v>182</v>
      </c>
      <c r="I76" s="22">
        <v>115970</v>
      </c>
    </row>
    <row r="77" spans="2:9" ht="62.25" customHeight="1">
      <c r="B77" s="48" t="s">
        <v>57</v>
      </c>
      <c r="C77" s="48" t="s">
        <v>41</v>
      </c>
      <c r="D77" s="41" t="s">
        <v>121</v>
      </c>
      <c r="E77" s="42" t="s">
        <v>66</v>
      </c>
      <c r="F77" s="42" t="s">
        <v>87</v>
      </c>
      <c r="G77" s="42"/>
      <c r="H77" s="42"/>
      <c r="I77" s="23">
        <f>I78+I83+I88</f>
        <v>62500</v>
      </c>
    </row>
    <row r="78" spans="2:9" ht="112.5">
      <c r="B78" s="19"/>
      <c r="C78" s="2" t="s">
        <v>61</v>
      </c>
      <c r="D78" s="43" t="s">
        <v>121</v>
      </c>
      <c r="E78" s="4" t="s">
        <v>66</v>
      </c>
      <c r="F78" s="4" t="s">
        <v>34</v>
      </c>
      <c r="G78" s="4"/>
      <c r="H78" s="4"/>
      <c r="I78" s="22">
        <f>I79</f>
        <v>25000</v>
      </c>
    </row>
    <row r="79" spans="2:9" ht="37.5">
      <c r="B79" s="19"/>
      <c r="C79" s="2" t="s">
        <v>18</v>
      </c>
      <c r="D79" s="43" t="s">
        <v>121</v>
      </c>
      <c r="E79" s="4" t="s">
        <v>66</v>
      </c>
      <c r="F79" s="4" t="s">
        <v>34</v>
      </c>
      <c r="G79" s="4" t="s">
        <v>19</v>
      </c>
      <c r="H79" s="4"/>
      <c r="I79" s="22">
        <f>I80</f>
        <v>25000</v>
      </c>
    </row>
    <row r="80" spans="2:9" ht="93.75">
      <c r="B80" s="19"/>
      <c r="C80" s="2" t="s">
        <v>139</v>
      </c>
      <c r="D80" s="43" t="s">
        <v>121</v>
      </c>
      <c r="E80" s="4" t="s">
        <v>66</v>
      </c>
      <c r="F80" s="4" t="s">
        <v>34</v>
      </c>
      <c r="G80" s="4" t="s">
        <v>20</v>
      </c>
      <c r="H80" s="4"/>
      <c r="I80" s="22">
        <f>I81</f>
        <v>25000</v>
      </c>
    </row>
    <row r="81" spans="2:9" ht="131.25">
      <c r="B81" s="19"/>
      <c r="C81" s="2" t="s">
        <v>116</v>
      </c>
      <c r="D81" s="43" t="s">
        <v>121</v>
      </c>
      <c r="E81" s="4" t="s">
        <v>66</v>
      </c>
      <c r="F81" s="4" t="s">
        <v>34</v>
      </c>
      <c r="G81" s="4" t="s">
        <v>21</v>
      </c>
      <c r="H81" s="4"/>
      <c r="I81" s="22">
        <f>I82</f>
        <v>25000</v>
      </c>
    </row>
    <row r="82" spans="2:9" ht="56.25">
      <c r="B82" s="19"/>
      <c r="C82" s="2" t="s">
        <v>187</v>
      </c>
      <c r="D82" s="43" t="s">
        <v>121</v>
      </c>
      <c r="E82" s="4" t="s">
        <v>66</v>
      </c>
      <c r="F82" s="4" t="s">
        <v>34</v>
      </c>
      <c r="G82" s="4" t="s">
        <v>21</v>
      </c>
      <c r="H82" s="4" t="s">
        <v>183</v>
      </c>
      <c r="I82" s="22">
        <v>25000</v>
      </c>
    </row>
    <row r="83" spans="2:9" ht="37.5">
      <c r="B83" s="19"/>
      <c r="C83" s="2" t="s">
        <v>77</v>
      </c>
      <c r="D83" s="43" t="s">
        <v>121</v>
      </c>
      <c r="E83" s="4" t="s">
        <v>66</v>
      </c>
      <c r="F83" s="4" t="s">
        <v>42</v>
      </c>
      <c r="G83" s="4"/>
      <c r="H83" s="4"/>
      <c r="I83" s="22">
        <f>I84</f>
        <v>25000</v>
      </c>
    </row>
    <row r="84" spans="2:9" ht="37.5">
      <c r="B84" s="19"/>
      <c r="C84" s="2" t="s">
        <v>18</v>
      </c>
      <c r="D84" s="43" t="s">
        <v>121</v>
      </c>
      <c r="E84" s="4" t="s">
        <v>66</v>
      </c>
      <c r="F84" s="4" t="s">
        <v>42</v>
      </c>
      <c r="G84" s="4" t="s">
        <v>19</v>
      </c>
      <c r="H84" s="4"/>
      <c r="I84" s="22">
        <f>I85</f>
        <v>25000</v>
      </c>
    </row>
    <row r="85" spans="2:9" ht="56.25">
      <c r="B85" s="19"/>
      <c r="C85" s="2" t="s">
        <v>140</v>
      </c>
      <c r="D85" s="43" t="s">
        <v>121</v>
      </c>
      <c r="E85" s="4" t="s">
        <v>66</v>
      </c>
      <c r="F85" s="4" t="s">
        <v>42</v>
      </c>
      <c r="G85" s="4" t="s">
        <v>133</v>
      </c>
      <c r="H85" s="4"/>
      <c r="I85" s="22">
        <f>I86</f>
        <v>25000</v>
      </c>
    </row>
    <row r="86" spans="2:11" ht="37.5">
      <c r="B86" s="19"/>
      <c r="C86" s="2" t="s">
        <v>141</v>
      </c>
      <c r="D86" s="43" t="s">
        <v>121</v>
      </c>
      <c r="E86" s="4" t="s">
        <v>66</v>
      </c>
      <c r="F86" s="4" t="s">
        <v>42</v>
      </c>
      <c r="G86" s="4" t="s">
        <v>134</v>
      </c>
      <c r="H86" s="4"/>
      <c r="I86" s="22">
        <f>I87</f>
        <v>25000</v>
      </c>
      <c r="K86" s="13"/>
    </row>
    <row r="87" spans="2:9" ht="56.25">
      <c r="B87" s="19"/>
      <c r="C87" s="2" t="s">
        <v>187</v>
      </c>
      <c r="D87" s="43" t="s">
        <v>121</v>
      </c>
      <c r="E87" s="4" t="s">
        <v>66</v>
      </c>
      <c r="F87" s="4" t="s">
        <v>42</v>
      </c>
      <c r="G87" s="4" t="s">
        <v>134</v>
      </c>
      <c r="H87" s="4" t="s">
        <v>183</v>
      </c>
      <c r="I87" s="22">
        <v>25000</v>
      </c>
    </row>
    <row r="88" spans="2:9" ht="75">
      <c r="B88" s="19"/>
      <c r="C88" s="2" t="s">
        <v>22</v>
      </c>
      <c r="D88" s="43" t="s">
        <v>121</v>
      </c>
      <c r="E88" s="4" t="s">
        <v>66</v>
      </c>
      <c r="F88" s="4" t="s">
        <v>86</v>
      </c>
      <c r="G88" s="4"/>
      <c r="H88" s="4"/>
      <c r="I88" s="22">
        <f>I89+I95</f>
        <v>12500</v>
      </c>
    </row>
    <row r="89" spans="2:9" ht="37.5">
      <c r="B89" s="19"/>
      <c r="C89" s="2" t="s">
        <v>18</v>
      </c>
      <c r="D89" s="43" t="s">
        <v>121</v>
      </c>
      <c r="E89" s="4" t="s">
        <v>66</v>
      </c>
      <c r="F89" s="4" t="s">
        <v>86</v>
      </c>
      <c r="G89" s="4" t="s">
        <v>19</v>
      </c>
      <c r="H89" s="4"/>
      <c r="I89" s="22">
        <f>I90</f>
        <v>7500</v>
      </c>
    </row>
    <row r="90" spans="2:9" ht="75">
      <c r="B90" s="19"/>
      <c r="C90" s="2" t="s">
        <v>22</v>
      </c>
      <c r="D90" s="43" t="s">
        <v>121</v>
      </c>
      <c r="E90" s="4" t="s">
        <v>66</v>
      </c>
      <c r="F90" s="4" t="s">
        <v>86</v>
      </c>
      <c r="G90" s="4" t="s">
        <v>135</v>
      </c>
      <c r="H90" s="4"/>
      <c r="I90" s="22">
        <f>I91+I93</f>
        <v>7500</v>
      </c>
    </row>
    <row r="91" spans="2:11" ht="93.75">
      <c r="B91" s="19"/>
      <c r="C91" s="2" t="s">
        <v>180</v>
      </c>
      <c r="D91" s="43" t="s">
        <v>121</v>
      </c>
      <c r="E91" s="4" t="s">
        <v>66</v>
      </c>
      <c r="F91" s="4" t="s">
        <v>86</v>
      </c>
      <c r="G91" s="4" t="s">
        <v>136</v>
      </c>
      <c r="H91" s="4"/>
      <c r="I91" s="22">
        <f>I92</f>
        <v>2500</v>
      </c>
      <c r="K91" s="13"/>
    </row>
    <row r="92" spans="2:9" ht="56.25">
      <c r="B92" s="19"/>
      <c r="C92" s="2" t="s">
        <v>187</v>
      </c>
      <c r="D92" s="43" t="s">
        <v>121</v>
      </c>
      <c r="E92" s="4" t="s">
        <v>66</v>
      </c>
      <c r="F92" s="4" t="s">
        <v>86</v>
      </c>
      <c r="G92" s="4" t="s">
        <v>136</v>
      </c>
      <c r="H92" s="4" t="s">
        <v>183</v>
      </c>
      <c r="I92" s="22">
        <v>2500</v>
      </c>
    </row>
    <row r="93" spans="2:11" ht="60" customHeight="1">
      <c r="B93" s="19"/>
      <c r="C93" s="2" t="s">
        <v>142</v>
      </c>
      <c r="D93" s="43" t="s">
        <v>121</v>
      </c>
      <c r="E93" s="4" t="s">
        <v>66</v>
      </c>
      <c r="F93" s="4" t="s">
        <v>86</v>
      </c>
      <c r="G93" s="4" t="s">
        <v>137</v>
      </c>
      <c r="H93" s="4"/>
      <c r="I93" s="22">
        <f>I94</f>
        <v>5000</v>
      </c>
      <c r="K93" s="13"/>
    </row>
    <row r="94" spans="2:9" ht="56.25">
      <c r="B94" s="19"/>
      <c r="C94" s="2" t="s">
        <v>187</v>
      </c>
      <c r="D94" s="43" t="s">
        <v>121</v>
      </c>
      <c r="E94" s="4" t="s">
        <v>66</v>
      </c>
      <c r="F94" s="4" t="s">
        <v>86</v>
      </c>
      <c r="G94" s="4" t="s">
        <v>137</v>
      </c>
      <c r="H94" s="4" t="s">
        <v>183</v>
      </c>
      <c r="I94" s="22">
        <v>5000</v>
      </c>
    </row>
    <row r="95" spans="2:9" ht="75">
      <c r="B95" s="19"/>
      <c r="C95" s="2" t="s">
        <v>16</v>
      </c>
      <c r="D95" s="43" t="s">
        <v>121</v>
      </c>
      <c r="E95" s="4" t="s">
        <v>66</v>
      </c>
      <c r="F95" s="4" t="s">
        <v>86</v>
      </c>
      <c r="G95" s="4" t="s">
        <v>17</v>
      </c>
      <c r="H95" s="4"/>
      <c r="I95" s="22">
        <f>I96</f>
        <v>5000</v>
      </c>
    </row>
    <row r="96" spans="2:11" ht="59.25" customHeight="1">
      <c r="B96" s="19"/>
      <c r="C96" s="2" t="s">
        <v>143</v>
      </c>
      <c r="D96" s="43" t="s">
        <v>121</v>
      </c>
      <c r="E96" s="4" t="s">
        <v>66</v>
      </c>
      <c r="F96" s="4" t="s">
        <v>86</v>
      </c>
      <c r="G96" s="4" t="s">
        <v>138</v>
      </c>
      <c r="H96" s="4"/>
      <c r="I96" s="22">
        <f>I97</f>
        <v>5000</v>
      </c>
      <c r="K96" s="13"/>
    </row>
    <row r="97" spans="2:9" ht="56.25">
      <c r="B97" s="19"/>
      <c r="C97" s="2" t="s">
        <v>187</v>
      </c>
      <c r="D97" s="43" t="s">
        <v>121</v>
      </c>
      <c r="E97" s="4" t="s">
        <v>66</v>
      </c>
      <c r="F97" s="4" t="s">
        <v>86</v>
      </c>
      <c r="G97" s="4" t="s">
        <v>138</v>
      </c>
      <c r="H97" s="4" t="s">
        <v>183</v>
      </c>
      <c r="I97" s="22">
        <v>5000</v>
      </c>
    </row>
    <row r="98" spans="2:11" ht="37.5">
      <c r="B98" s="41" t="s">
        <v>58</v>
      </c>
      <c r="C98" s="48" t="s">
        <v>32</v>
      </c>
      <c r="D98" s="41" t="s">
        <v>121</v>
      </c>
      <c r="E98" s="42" t="s">
        <v>33</v>
      </c>
      <c r="F98" s="42" t="s">
        <v>87</v>
      </c>
      <c r="G98" s="42"/>
      <c r="H98" s="42"/>
      <c r="I98" s="23">
        <f>I99+I104</f>
        <v>1244436</v>
      </c>
      <c r="K98" s="13"/>
    </row>
    <row r="99" spans="2:11" ht="37.5">
      <c r="B99" s="19"/>
      <c r="C99" s="2" t="s">
        <v>144</v>
      </c>
      <c r="D99" s="43" t="s">
        <v>145</v>
      </c>
      <c r="E99" s="4" t="s">
        <v>33</v>
      </c>
      <c r="F99" s="4" t="s">
        <v>34</v>
      </c>
      <c r="G99" s="4"/>
      <c r="H99" s="4"/>
      <c r="I99" s="22">
        <f>I100</f>
        <v>1189700</v>
      </c>
      <c r="K99" s="13"/>
    </row>
    <row r="100" spans="2:9" ht="37.5">
      <c r="B100" s="19"/>
      <c r="C100" s="2" t="s">
        <v>23</v>
      </c>
      <c r="D100" s="43" t="s">
        <v>121</v>
      </c>
      <c r="E100" s="4" t="s">
        <v>33</v>
      </c>
      <c r="F100" s="4" t="s">
        <v>34</v>
      </c>
      <c r="G100" s="4" t="s">
        <v>27</v>
      </c>
      <c r="H100" s="4"/>
      <c r="I100" s="22">
        <f>I101</f>
        <v>1189700</v>
      </c>
    </row>
    <row r="101" spans="2:9" ht="37.5">
      <c r="B101" s="19"/>
      <c r="C101" s="2" t="s">
        <v>24</v>
      </c>
      <c r="D101" s="43" t="s">
        <v>121</v>
      </c>
      <c r="E101" s="4" t="s">
        <v>33</v>
      </c>
      <c r="F101" s="4" t="s">
        <v>34</v>
      </c>
      <c r="G101" s="4" t="s">
        <v>25</v>
      </c>
      <c r="H101" s="4"/>
      <c r="I101" s="22">
        <f>I102</f>
        <v>1189700</v>
      </c>
    </row>
    <row r="102" spans="2:9" ht="188.25" customHeight="1">
      <c r="B102" s="19"/>
      <c r="C102" s="2" t="s">
        <v>0</v>
      </c>
      <c r="D102" s="43" t="s">
        <v>121</v>
      </c>
      <c r="E102" s="4" t="s">
        <v>33</v>
      </c>
      <c r="F102" s="4" t="s">
        <v>34</v>
      </c>
      <c r="G102" s="4" t="s">
        <v>26</v>
      </c>
      <c r="H102" s="4"/>
      <c r="I102" s="22">
        <f>I103</f>
        <v>1189700</v>
      </c>
    </row>
    <row r="103" spans="2:9" ht="56.25">
      <c r="B103" s="19"/>
      <c r="C103" s="2" t="s">
        <v>187</v>
      </c>
      <c r="D103" s="43" t="s">
        <v>121</v>
      </c>
      <c r="E103" s="4" t="s">
        <v>33</v>
      </c>
      <c r="F103" s="4" t="s">
        <v>34</v>
      </c>
      <c r="G103" s="4" t="s">
        <v>26</v>
      </c>
      <c r="H103" s="4" t="s">
        <v>183</v>
      </c>
      <c r="I103" s="22">
        <v>1189700</v>
      </c>
    </row>
    <row r="104" spans="2:11" ht="37.5">
      <c r="B104" s="19"/>
      <c r="C104" s="2" t="s">
        <v>48</v>
      </c>
      <c r="D104" s="43" t="s">
        <v>145</v>
      </c>
      <c r="E104" s="4" t="s">
        <v>33</v>
      </c>
      <c r="F104" s="4" t="s">
        <v>47</v>
      </c>
      <c r="G104" s="4"/>
      <c r="H104" s="4"/>
      <c r="I104" s="22">
        <f>I105</f>
        <v>54736</v>
      </c>
      <c r="K104" s="13"/>
    </row>
    <row r="105" spans="2:9" ht="37.5">
      <c r="B105" s="19"/>
      <c r="C105" s="2" t="s">
        <v>23</v>
      </c>
      <c r="D105" s="43" t="s">
        <v>121</v>
      </c>
      <c r="E105" s="4" t="s">
        <v>33</v>
      </c>
      <c r="F105" s="4" t="s">
        <v>47</v>
      </c>
      <c r="G105" s="4" t="s">
        <v>27</v>
      </c>
      <c r="H105" s="4"/>
      <c r="I105" s="22">
        <f>I106</f>
        <v>54736</v>
      </c>
    </row>
    <row r="106" spans="2:9" ht="56.25">
      <c r="B106" s="19"/>
      <c r="C106" s="2" t="s">
        <v>146</v>
      </c>
      <c r="D106" s="43" t="s">
        <v>121</v>
      </c>
      <c r="E106" s="4" t="s">
        <v>33</v>
      </c>
      <c r="F106" s="4" t="s">
        <v>47</v>
      </c>
      <c r="G106" s="4" t="s">
        <v>147</v>
      </c>
      <c r="H106" s="4"/>
      <c r="I106" s="22">
        <f>I107</f>
        <v>54736</v>
      </c>
    </row>
    <row r="107" spans="2:9" ht="56.25">
      <c r="B107" s="19"/>
      <c r="C107" s="2" t="s">
        <v>187</v>
      </c>
      <c r="D107" s="43" t="s">
        <v>121</v>
      </c>
      <c r="E107" s="4" t="s">
        <v>33</v>
      </c>
      <c r="F107" s="4" t="s">
        <v>47</v>
      </c>
      <c r="G107" s="4" t="s">
        <v>147</v>
      </c>
      <c r="H107" s="4" t="s">
        <v>183</v>
      </c>
      <c r="I107" s="22">
        <f>50000+4736</f>
        <v>54736</v>
      </c>
    </row>
    <row r="108" spans="2:9" ht="37.5">
      <c r="B108" s="48" t="s">
        <v>46</v>
      </c>
      <c r="C108" s="48" t="s">
        <v>35</v>
      </c>
      <c r="D108" s="41" t="s">
        <v>121</v>
      </c>
      <c r="E108" s="42" t="s">
        <v>36</v>
      </c>
      <c r="F108" s="42" t="s">
        <v>87</v>
      </c>
      <c r="G108" s="42"/>
      <c r="H108" s="42"/>
      <c r="I108" s="23">
        <f>I109+I119</f>
        <v>839788.98</v>
      </c>
    </row>
    <row r="109" spans="2:9" ht="18.75">
      <c r="B109" s="19"/>
      <c r="C109" s="2" t="s">
        <v>151</v>
      </c>
      <c r="D109" s="43" t="s">
        <v>121</v>
      </c>
      <c r="E109" s="4" t="s">
        <v>36</v>
      </c>
      <c r="F109" s="4" t="s">
        <v>38</v>
      </c>
      <c r="G109" s="4"/>
      <c r="H109" s="4"/>
      <c r="I109" s="22">
        <f>I110+I116</f>
        <v>239788.98</v>
      </c>
    </row>
    <row r="110" spans="2:9" ht="37.5">
      <c r="B110" s="19"/>
      <c r="C110" s="2" t="s">
        <v>150</v>
      </c>
      <c r="D110" s="43" t="s">
        <v>121</v>
      </c>
      <c r="E110" s="4" t="s">
        <v>36</v>
      </c>
      <c r="F110" s="4" t="s">
        <v>38</v>
      </c>
      <c r="G110" s="4" t="s">
        <v>148</v>
      </c>
      <c r="H110" s="4"/>
      <c r="I110" s="22">
        <f>I111</f>
        <v>135082.01</v>
      </c>
    </row>
    <row r="111" spans="2:9" ht="37.5">
      <c r="B111" s="19"/>
      <c r="C111" s="2" t="s">
        <v>152</v>
      </c>
      <c r="D111" s="43" t="s">
        <v>121</v>
      </c>
      <c r="E111" s="4" t="s">
        <v>36</v>
      </c>
      <c r="F111" s="4" t="s">
        <v>38</v>
      </c>
      <c r="G111" s="4" t="s">
        <v>153</v>
      </c>
      <c r="H111" s="4"/>
      <c r="I111" s="22">
        <f>I114+I112</f>
        <v>135082.01</v>
      </c>
    </row>
    <row r="112" spans="2:9" ht="37.5">
      <c r="B112" s="19"/>
      <c r="C112" s="2" t="s">
        <v>198</v>
      </c>
      <c r="D112" s="43" t="s">
        <v>121</v>
      </c>
      <c r="E112" s="4" t="s">
        <v>36</v>
      </c>
      <c r="F112" s="4" t="s">
        <v>38</v>
      </c>
      <c r="G112" s="4" t="s">
        <v>197</v>
      </c>
      <c r="H112" s="4"/>
      <c r="I112" s="22">
        <f>I113</f>
        <v>85082.01</v>
      </c>
    </row>
    <row r="113" spans="2:9" ht="56.25">
      <c r="B113" s="19"/>
      <c r="C113" s="2" t="s">
        <v>187</v>
      </c>
      <c r="D113" s="43" t="s">
        <v>121</v>
      </c>
      <c r="E113" s="4" t="s">
        <v>36</v>
      </c>
      <c r="F113" s="4" t="s">
        <v>38</v>
      </c>
      <c r="G113" s="4" t="s">
        <v>197</v>
      </c>
      <c r="H113" s="4" t="s">
        <v>183</v>
      </c>
      <c r="I113" s="22">
        <f>32329.66+52752.35</f>
        <v>85082.01</v>
      </c>
    </row>
    <row r="114" spans="2:9" ht="37.5">
      <c r="B114" s="19"/>
      <c r="C114" s="2" t="s">
        <v>154</v>
      </c>
      <c r="D114" s="43" t="s">
        <v>121</v>
      </c>
      <c r="E114" s="4" t="s">
        <v>36</v>
      </c>
      <c r="F114" s="4" t="s">
        <v>38</v>
      </c>
      <c r="G114" s="4" t="s">
        <v>149</v>
      </c>
      <c r="H114" s="4"/>
      <c r="I114" s="22">
        <f>I115</f>
        <v>50000</v>
      </c>
    </row>
    <row r="115" spans="2:9" ht="56.25">
      <c r="B115" s="19"/>
      <c r="C115" s="2" t="s">
        <v>187</v>
      </c>
      <c r="D115" s="43" t="s">
        <v>121</v>
      </c>
      <c r="E115" s="4" t="s">
        <v>36</v>
      </c>
      <c r="F115" s="4" t="s">
        <v>38</v>
      </c>
      <c r="G115" s="4" t="s">
        <v>149</v>
      </c>
      <c r="H115" s="4" t="s">
        <v>183</v>
      </c>
      <c r="I115" s="22">
        <v>50000</v>
      </c>
    </row>
    <row r="116" spans="2:9" ht="75">
      <c r="B116" s="19"/>
      <c r="C116" s="2" t="s">
        <v>16</v>
      </c>
      <c r="D116" s="43" t="s">
        <v>121</v>
      </c>
      <c r="E116" s="4" t="s">
        <v>36</v>
      </c>
      <c r="F116" s="4" t="s">
        <v>38</v>
      </c>
      <c r="G116" s="4" t="s">
        <v>17</v>
      </c>
      <c r="H116" s="4"/>
      <c r="I116" s="22">
        <f>I117</f>
        <v>104706.97</v>
      </c>
    </row>
    <row r="117" spans="2:9" ht="135" customHeight="1">
      <c r="B117" s="19"/>
      <c r="C117" s="2" t="s">
        <v>214</v>
      </c>
      <c r="D117" s="43" t="s">
        <v>121</v>
      </c>
      <c r="E117" s="4" t="s">
        <v>36</v>
      </c>
      <c r="F117" s="4" t="s">
        <v>38</v>
      </c>
      <c r="G117" s="4" t="s">
        <v>221</v>
      </c>
      <c r="H117" s="4"/>
      <c r="I117" s="22">
        <f>I118</f>
        <v>104706.97</v>
      </c>
    </row>
    <row r="118" spans="2:9" ht="56.25">
      <c r="B118" s="19"/>
      <c r="C118" s="2" t="s">
        <v>187</v>
      </c>
      <c r="D118" s="43" t="s">
        <v>121</v>
      </c>
      <c r="E118" s="4" t="s">
        <v>36</v>
      </c>
      <c r="F118" s="4" t="s">
        <v>38</v>
      </c>
      <c r="G118" s="4" t="s">
        <v>221</v>
      </c>
      <c r="H118" s="4" t="s">
        <v>183</v>
      </c>
      <c r="I118" s="22">
        <f>51867.93+52839.04</f>
        <v>104706.97</v>
      </c>
    </row>
    <row r="119" spans="2:9" ht="18.75">
      <c r="B119" s="48"/>
      <c r="C119" s="2" t="s">
        <v>161</v>
      </c>
      <c r="D119" s="43" t="s">
        <v>121</v>
      </c>
      <c r="E119" s="4" t="s">
        <v>36</v>
      </c>
      <c r="F119" s="4" t="s">
        <v>66</v>
      </c>
      <c r="G119" s="4"/>
      <c r="H119" s="4"/>
      <c r="I119" s="22">
        <f>I120</f>
        <v>600000</v>
      </c>
    </row>
    <row r="120" spans="2:9" ht="37.5">
      <c r="B120" s="19"/>
      <c r="C120" s="2" t="s">
        <v>150</v>
      </c>
      <c r="D120" s="43" t="s">
        <v>121</v>
      </c>
      <c r="E120" s="4" t="s">
        <v>36</v>
      </c>
      <c r="F120" s="4" t="s">
        <v>66</v>
      </c>
      <c r="G120" s="4" t="s">
        <v>148</v>
      </c>
      <c r="H120" s="4"/>
      <c r="I120" s="22">
        <f>I121</f>
        <v>600000</v>
      </c>
    </row>
    <row r="121" spans="2:9" ht="37.5">
      <c r="B121" s="19"/>
      <c r="C121" s="2" t="s">
        <v>157</v>
      </c>
      <c r="D121" s="43" t="s">
        <v>121</v>
      </c>
      <c r="E121" s="4" t="s">
        <v>36</v>
      </c>
      <c r="F121" s="4" t="s">
        <v>66</v>
      </c>
      <c r="G121" s="4" t="s">
        <v>155</v>
      </c>
      <c r="H121" s="4"/>
      <c r="I121" s="22">
        <f>I122+I124</f>
        <v>600000</v>
      </c>
    </row>
    <row r="122" spans="2:9" ht="56.25">
      <c r="B122" s="19"/>
      <c r="C122" s="2" t="s">
        <v>158</v>
      </c>
      <c r="D122" s="43" t="s">
        <v>121</v>
      </c>
      <c r="E122" s="4" t="s">
        <v>36</v>
      </c>
      <c r="F122" s="4" t="s">
        <v>66</v>
      </c>
      <c r="G122" s="4" t="s">
        <v>156</v>
      </c>
      <c r="H122" s="4"/>
      <c r="I122" s="22">
        <f>I123</f>
        <v>200000</v>
      </c>
    </row>
    <row r="123" spans="2:9" ht="56.25">
      <c r="B123" s="19"/>
      <c r="C123" s="2" t="s">
        <v>187</v>
      </c>
      <c r="D123" s="43" t="s">
        <v>121</v>
      </c>
      <c r="E123" s="4" t="s">
        <v>36</v>
      </c>
      <c r="F123" s="4" t="s">
        <v>66</v>
      </c>
      <c r="G123" s="4" t="s">
        <v>156</v>
      </c>
      <c r="H123" s="4" t="s">
        <v>183</v>
      </c>
      <c r="I123" s="22">
        <v>200000</v>
      </c>
    </row>
    <row r="124" spans="2:9" ht="56.25">
      <c r="B124" s="19"/>
      <c r="C124" s="2" t="s">
        <v>160</v>
      </c>
      <c r="D124" s="43" t="s">
        <v>121</v>
      </c>
      <c r="E124" s="4" t="s">
        <v>36</v>
      </c>
      <c r="F124" s="4" t="s">
        <v>66</v>
      </c>
      <c r="G124" s="4" t="s">
        <v>159</v>
      </c>
      <c r="H124" s="4"/>
      <c r="I124" s="22">
        <f>I125</f>
        <v>400000</v>
      </c>
    </row>
    <row r="125" spans="2:9" ht="56.25">
      <c r="B125" s="19"/>
      <c r="C125" s="2" t="s">
        <v>187</v>
      </c>
      <c r="D125" s="43" t="s">
        <v>121</v>
      </c>
      <c r="E125" s="4" t="s">
        <v>36</v>
      </c>
      <c r="F125" s="4" t="s">
        <v>66</v>
      </c>
      <c r="G125" s="4" t="s">
        <v>159</v>
      </c>
      <c r="H125" s="4" t="s">
        <v>183</v>
      </c>
      <c r="I125" s="22">
        <f>200000+200000</f>
        <v>400000</v>
      </c>
    </row>
    <row r="126" spans="2:9" ht="30.75" customHeight="1">
      <c r="B126" s="48" t="s">
        <v>59</v>
      </c>
      <c r="C126" s="48" t="s">
        <v>50</v>
      </c>
      <c r="D126" s="40">
        <v>992</v>
      </c>
      <c r="E126" s="42" t="s">
        <v>76</v>
      </c>
      <c r="F126" s="42" t="s">
        <v>87</v>
      </c>
      <c r="G126" s="42"/>
      <c r="H126" s="42"/>
      <c r="I126" s="23">
        <f>I127</f>
        <v>55000</v>
      </c>
    </row>
    <row r="127" spans="2:9" ht="37.5" customHeight="1">
      <c r="B127" s="48"/>
      <c r="C127" s="71" t="s">
        <v>196</v>
      </c>
      <c r="D127" s="44">
        <v>992</v>
      </c>
      <c r="E127" s="4" t="s">
        <v>76</v>
      </c>
      <c r="F127" s="4" t="s">
        <v>76</v>
      </c>
      <c r="G127" s="4"/>
      <c r="H127" s="4"/>
      <c r="I127" s="22">
        <f>I128</f>
        <v>55000</v>
      </c>
    </row>
    <row r="128" spans="2:9" ht="56.25">
      <c r="B128" s="19"/>
      <c r="C128" s="2" t="s">
        <v>94</v>
      </c>
      <c r="D128" s="44">
        <v>992</v>
      </c>
      <c r="E128" s="4" t="s">
        <v>76</v>
      </c>
      <c r="F128" s="4" t="s">
        <v>76</v>
      </c>
      <c r="G128" s="4" t="s">
        <v>95</v>
      </c>
      <c r="H128" s="4"/>
      <c r="I128" s="22">
        <f>I129</f>
        <v>55000</v>
      </c>
    </row>
    <row r="129" spans="2:11" ht="42" customHeight="1">
      <c r="B129" s="19"/>
      <c r="C129" s="2" t="s">
        <v>103</v>
      </c>
      <c r="D129" s="44">
        <v>992</v>
      </c>
      <c r="E129" s="4" t="s">
        <v>76</v>
      </c>
      <c r="F129" s="4" t="s">
        <v>76</v>
      </c>
      <c r="G129" s="4" t="s">
        <v>102</v>
      </c>
      <c r="H129" s="4"/>
      <c r="I129" s="22">
        <f>I130+I132</f>
        <v>55000</v>
      </c>
      <c r="K129" s="13"/>
    </row>
    <row r="130" spans="2:9" ht="37.5">
      <c r="B130" s="19"/>
      <c r="C130" s="2" t="s">
        <v>164</v>
      </c>
      <c r="D130" s="44">
        <v>992</v>
      </c>
      <c r="E130" s="4" t="s">
        <v>76</v>
      </c>
      <c r="F130" s="4" t="s">
        <v>76</v>
      </c>
      <c r="G130" s="4" t="s">
        <v>162</v>
      </c>
      <c r="H130" s="4"/>
      <c r="I130" s="22">
        <f>I131</f>
        <v>25000</v>
      </c>
    </row>
    <row r="131" spans="2:9" ht="56.25">
      <c r="B131" s="19"/>
      <c r="C131" s="2" t="s">
        <v>187</v>
      </c>
      <c r="D131" s="44">
        <v>992</v>
      </c>
      <c r="E131" s="4" t="s">
        <v>76</v>
      </c>
      <c r="F131" s="4" t="s">
        <v>76</v>
      </c>
      <c r="G131" s="4" t="s">
        <v>162</v>
      </c>
      <c r="H131" s="4" t="s">
        <v>183</v>
      </c>
      <c r="I131" s="22">
        <f>10000+15000</f>
        <v>25000</v>
      </c>
    </row>
    <row r="132" spans="2:9" ht="78" customHeight="1">
      <c r="B132" s="19"/>
      <c r="C132" s="2" t="s">
        <v>165</v>
      </c>
      <c r="D132" s="44">
        <v>992</v>
      </c>
      <c r="E132" s="4" t="s">
        <v>76</v>
      </c>
      <c r="F132" s="4" t="s">
        <v>76</v>
      </c>
      <c r="G132" s="4" t="s">
        <v>163</v>
      </c>
      <c r="H132" s="4"/>
      <c r="I132" s="22">
        <f>I133</f>
        <v>30000</v>
      </c>
    </row>
    <row r="133" spans="2:9" ht="56.25">
      <c r="B133" s="19"/>
      <c r="C133" s="2" t="s">
        <v>187</v>
      </c>
      <c r="D133" s="44">
        <v>992</v>
      </c>
      <c r="E133" s="4" t="s">
        <v>76</v>
      </c>
      <c r="F133" s="4" t="s">
        <v>76</v>
      </c>
      <c r="G133" s="4" t="s">
        <v>163</v>
      </c>
      <c r="H133" s="4" t="s">
        <v>183</v>
      </c>
      <c r="I133" s="22">
        <f>15000+15000</f>
        <v>30000</v>
      </c>
    </row>
    <row r="134" spans="1:9" s="10" customFormat="1" ht="49.5" customHeight="1">
      <c r="A134" s="9"/>
      <c r="B134" s="48" t="s">
        <v>60</v>
      </c>
      <c r="C134" s="48" t="s">
        <v>88</v>
      </c>
      <c r="D134" s="40">
        <v>992</v>
      </c>
      <c r="E134" s="42" t="s">
        <v>71</v>
      </c>
      <c r="F134" s="42" t="s">
        <v>87</v>
      </c>
      <c r="G134" s="42"/>
      <c r="H134" s="42"/>
      <c r="I134" s="23">
        <f>I135+I148</f>
        <v>7514310</v>
      </c>
    </row>
    <row r="135" spans="1:9" s="10" customFormat="1" ht="18.75">
      <c r="A135" s="9"/>
      <c r="B135" s="19"/>
      <c r="C135" s="2" t="s">
        <v>72</v>
      </c>
      <c r="D135" s="44">
        <v>992</v>
      </c>
      <c r="E135" s="4" t="s">
        <v>71</v>
      </c>
      <c r="F135" s="4" t="s">
        <v>65</v>
      </c>
      <c r="G135" s="4"/>
      <c r="H135" s="4"/>
      <c r="I135" s="22">
        <f>I136</f>
        <v>7464310</v>
      </c>
    </row>
    <row r="136" spans="2:9" ht="75">
      <c r="B136" s="19"/>
      <c r="C136" s="2" t="s">
        <v>112</v>
      </c>
      <c r="D136" s="44">
        <v>992</v>
      </c>
      <c r="E136" s="4" t="s">
        <v>71</v>
      </c>
      <c r="F136" s="4" t="s">
        <v>65</v>
      </c>
      <c r="G136" s="4" t="s">
        <v>105</v>
      </c>
      <c r="H136" s="4"/>
      <c r="I136" s="22">
        <f>I137+I143+I140</f>
        <v>7464310</v>
      </c>
    </row>
    <row r="137" spans="2:9" ht="18.75">
      <c r="B137" s="19"/>
      <c r="C137" s="2" t="s">
        <v>106</v>
      </c>
      <c r="D137" s="44">
        <v>992</v>
      </c>
      <c r="E137" s="4" t="s">
        <v>71</v>
      </c>
      <c r="F137" s="4" t="s">
        <v>65</v>
      </c>
      <c r="G137" s="4" t="s">
        <v>107</v>
      </c>
      <c r="H137" s="4"/>
      <c r="I137" s="22">
        <f>I138</f>
        <v>4330623</v>
      </c>
    </row>
    <row r="138" spans="2:9" ht="57.75" customHeight="1">
      <c r="B138" s="19"/>
      <c r="C138" s="2" t="s">
        <v>96</v>
      </c>
      <c r="D138" s="44">
        <v>992</v>
      </c>
      <c r="E138" s="4" t="s">
        <v>71</v>
      </c>
      <c r="F138" s="4" t="s">
        <v>65</v>
      </c>
      <c r="G138" s="4" t="s">
        <v>108</v>
      </c>
      <c r="H138" s="4"/>
      <c r="I138" s="22">
        <f>I139</f>
        <v>4330623</v>
      </c>
    </row>
    <row r="139" spans="2:9" ht="96.75" customHeight="1">
      <c r="B139" s="19"/>
      <c r="C139" s="2" t="s">
        <v>189</v>
      </c>
      <c r="D139" s="44">
        <v>992</v>
      </c>
      <c r="E139" s="4" t="s">
        <v>71</v>
      </c>
      <c r="F139" s="4" t="s">
        <v>65</v>
      </c>
      <c r="G139" s="4" t="s">
        <v>108</v>
      </c>
      <c r="H139" s="4" t="s">
        <v>185</v>
      </c>
      <c r="I139" s="22">
        <f>4437629-107006</f>
        <v>4330623</v>
      </c>
    </row>
    <row r="140" spans="2:9" ht="18.75">
      <c r="B140" s="19"/>
      <c r="C140" s="2" t="s">
        <v>109</v>
      </c>
      <c r="D140" s="44">
        <v>992</v>
      </c>
      <c r="E140" s="4" t="s">
        <v>71</v>
      </c>
      <c r="F140" s="4" t="s">
        <v>65</v>
      </c>
      <c r="G140" s="4" t="s">
        <v>110</v>
      </c>
      <c r="H140" s="4"/>
      <c r="I140" s="22">
        <f>I141</f>
        <v>723887</v>
      </c>
    </row>
    <row r="141" spans="2:9" ht="60" customHeight="1">
      <c r="B141" s="19"/>
      <c r="C141" s="2" t="s">
        <v>96</v>
      </c>
      <c r="D141" s="44">
        <v>992</v>
      </c>
      <c r="E141" s="4" t="s">
        <v>71</v>
      </c>
      <c r="F141" s="4" t="s">
        <v>65</v>
      </c>
      <c r="G141" s="4" t="s">
        <v>111</v>
      </c>
      <c r="H141" s="4"/>
      <c r="I141" s="22">
        <f>I142</f>
        <v>723887</v>
      </c>
    </row>
    <row r="142" spans="2:9" ht="97.5" customHeight="1">
      <c r="B142" s="19"/>
      <c r="C142" s="2" t="s">
        <v>189</v>
      </c>
      <c r="D142" s="44">
        <v>992</v>
      </c>
      <c r="E142" s="4" t="s">
        <v>71</v>
      </c>
      <c r="F142" s="4" t="s">
        <v>65</v>
      </c>
      <c r="G142" s="4" t="s">
        <v>111</v>
      </c>
      <c r="H142" s="4" t="s">
        <v>185</v>
      </c>
      <c r="I142" s="22">
        <f>737381-13494</f>
        <v>723887</v>
      </c>
    </row>
    <row r="143" spans="2:9" ht="37.5">
      <c r="B143" s="19"/>
      <c r="C143" s="2" t="s">
        <v>231</v>
      </c>
      <c r="D143" s="44">
        <v>992</v>
      </c>
      <c r="E143" s="4" t="s">
        <v>71</v>
      </c>
      <c r="F143" s="4" t="s">
        <v>65</v>
      </c>
      <c r="G143" s="4" t="s">
        <v>228</v>
      </c>
      <c r="H143" s="4"/>
      <c r="I143" s="22">
        <f>I146+I144</f>
        <v>2409800</v>
      </c>
    </row>
    <row r="144" spans="2:9" ht="116.25" customHeight="1">
      <c r="B144" s="19"/>
      <c r="C144" s="2" t="s">
        <v>232</v>
      </c>
      <c r="D144" s="44">
        <v>992</v>
      </c>
      <c r="E144" s="4" t="s">
        <v>71</v>
      </c>
      <c r="F144" s="4" t="s">
        <v>65</v>
      </c>
      <c r="G144" s="4" t="s">
        <v>229</v>
      </c>
      <c r="H144" s="4"/>
      <c r="I144" s="22">
        <f>I145</f>
        <v>2289300</v>
      </c>
    </row>
    <row r="145" spans="2:9" ht="97.5" customHeight="1">
      <c r="B145" s="19"/>
      <c r="C145" s="2" t="s">
        <v>189</v>
      </c>
      <c r="D145" s="44">
        <v>992</v>
      </c>
      <c r="E145" s="4" t="s">
        <v>71</v>
      </c>
      <c r="F145" s="4" t="s">
        <v>65</v>
      </c>
      <c r="G145" s="4" t="s">
        <v>229</v>
      </c>
      <c r="H145" s="4" t="s">
        <v>185</v>
      </c>
      <c r="I145" s="22">
        <v>2289300</v>
      </c>
    </row>
    <row r="146" spans="2:9" ht="116.25" customHeight="1">
      <c r="B146" s="19"/>
      <c r="C146" s="2" t="s">
        <v>232</v>
      </c>
      <c r="D146" s="44">
        <v>992</v>
      </c>
      <c r="E146" s="4" t="s">
        <v>71</v>
      </c>
      <c r="F146" s="4" t="s">
        <v>65</v>
      </c>
      <c r="G146" s="4" t="s">
        <v>230</v>
      </c>
      <c r="H146" s="4"/>
      <c r="I146" s="22">
        <f>I147</f>
        <v>120500</v>
      </c>
    </row>
    <row r="147" spans="2:9" ht="97.5" customHeight="1">
      <c r="B147" s="19"/>
      <c r="C147" s="2" t="s">
        <v>189</v>
      </c>
      <c r="D147" s="44">
        <v>992</v>
      </c>
      <c r="E147" s="4" t="s">
        <v>71</v>
      </c>
      <c r="F147" s="4" t="s">
        <v>65</v>
      </c>
      <c r="G147" s="4" t="s">
        <v>230</v>
      </c>
      <c r="H147" s="4" t="s">
        <v>185</v>
      </c>
      <c r="I147" s="22">
        <v>120500</v>
      </c>
    </row>
    <row r="148" spans="2:9" ht="37.5">
      <c r="B148" s="19"/>
      <c r="C148" s="2" t="s">
        <v>75</v>
      </c>
      <c r="D148" s="44">
        <v>992</v>
      </c>
      <c r="E148" s="4" t="s">
        <v>71</v>
      </c>
      <c r="F148" s="4" t="s">
        <v>33</v>
      </c>
      <c r="G148" s="4"/>
      <c r="H148" s="4"/>
      <c r="I148" s="22">
        <f>I149</f>
        <v>50000</v>
      </c>
    </row>
    <row r="149" spans="2:9" ht="75">
      <c r="B149" s="19"/>
      <c r="C149" s="2" t="s">
        <v>112</v>
      </c>
      <c r="D149" s="44">
        <v>992</v>
      </c>
      <c r="E149" s="4" t="s">
        <v>71</v>
      </c>
      <c r="F149" s="4" t="s">
        <v>33</v>
      </c>
      <c r="G149" s="4" t="s">
        <v>105</v>
      </c>
      <c r="H149" s="4"/>
      <c r="I149" s="22">
        <f>I150</f>
        <v>50000</v>
      </c>
    </row>
    <row r="150" spans="2:9" ht="37.5">
      <c r="B150" s="19"/>
      <c r="C150" s="2" t="s">
        <v>168</v>
      </c>
      <c r="D150" s="44">
        <v>992</v>
      </c>
      <c r="E150" s="4" t="s">
        <v>71</v>
      </c>
      <c r="F150" s="4" t="s">
        <v>33</v>
      </c>
      <c r="G150" s="4" t="s">
        <v>166</v>
      </c>
      <c r="H150" s="4"/>
      <c r="I150" s="22">
        <f>I151</f>
        <v>50000</v>
      </c>
    </row>
    <row r="151" spans="2:9" ht="56.25">
      <c r="B151" s="19"/>
      <c r="C151" s="2" t="s">
        <v>169</v>
      </c>
      <c r="D151" s="44">
        <v>992</v>
      </c>
      <c r="E151" s="4" t="s">
        <v>71</v>
      </c>
      <c r="F151" s="4" t="s">
        <v>33</v>
      </c>
      <c r="G151" s="4" t="s">
        <v>167</v>
      </c>
      <c r="H151" s="4"/>
      <c r="I151" s="22">
        <f>I152</f>
        <v>50000</v>
      </c>
    </row>
    <row r="152" spans="2:9" ht="98.25" customHeight="1">
      <c r="B152" s="19"/>
      <c r="C152" s="2" t="s">
        <v>189</v>
      </c>
      <c r="D152" s="44">
        <v>992</v>
      </c>
      <c r="E152" s="4" t="s">
        <v>71</v>
      </c>
      <c r="F152" s="4" t="s">
        <v>33</v>
      </c>
      <c r="G152" s="4" t="s">
        <v>167</v>
      </c>
      <c r="H152" s="4" t="s">
        <v>185</v>
      </c>
      <c r="I152" s="22">
        <v>50000</v>
      </c>
    </row>
    <row r="153" spans="2:9" ht="33.75" customHeight="1">
      <c r="B153" s="48" t="s">
        <v>78</v>
      </c>
      <c r="C153" s="48" t="s">
        <v>73</v>
      </c>
      <c r="D153" s="40">
        <v>992</v>
      </c>
      <c r="E153" s="42" t="s">
        <v>42</v>
      </c>
      <c r="F153" s="42" t="s">
        <v>87</v>
      </c>
      <c r="G153" s="42"/>
      <c r="H153" s="42"/>
      <c r="I153" s="23">
        <f>I154</f>
        <v>15600</v>
      </c>
    </row>
    <row r="154" spans="2:9" ht="37.5">
      <c r="B154" s="19"/>
      <c r="C154" s="2" t="s">
        <v>74</v>
      </c>
      <c r="D154" s="44">
        <v>992</v>
      </c>
      <c r="E154" s="4" t="s">
        <v>42</v>
      </c>
      <c r="F154" s="4" t="s">
        <v>66</v>
      </c>
      <c r="G154" s="4"/>
      <c r="H154" s="4"/>
      <c r="I154" s="22">
        <f>I155</f>
        <v>15600</v>
      </c>
    </row>
    <row r="155" spans="2:9" ht="37.5">
      <c r="B155" s="19"/>
      <c r="C155" s="2" t="s">
        <v>1</v>
      </c>
      <c r="D155" s="44">
        <v>992</v>
      </c>
      <c r="E155" s="4" t="s">
        <v>42</v>
      </c>
      <c r="F155" s="4" t="s">
        <v>66</v>
      </c>
      <c r="G155" s="4" t="s">
        <v>113</v>
      </c>
      <c r="H155" s="4"/>
      <c r="I155" s="22">
        <f>I156</f>
        <v>15600</v>
      </c>
    </row>
    <row r="156" spans="2:9" ht="98.25" customHeight="1">
      <c r="B156" s="19"/>
      <c r="C156" s="2" t="s">
        <v>179</v>
      </c>
      <c r="D156" s="44">
        <v>992</v>
      </c>
      <c r="E156" s="4" t="s">
        <v>42</v>
      </c>
      <c r="F156" s="4" t="s">
        <v>66</v>
      </c>
      <c r="G156" s="4" t="s">
        <v>170</v>
      </c>
      <c r="H156" s="4"/>
      <c r="I156" s="22">
        <f>I157</f>
        <v>15600</v>
      </c>
    </row>
    <row r="157" spans="2:9" ht="56.25">
      <c r="B157" s="19"/>
      <c r="C157" s="2" t="s">
        <v>28</v>
      </c>
      <c r="D157" s="44">
        <v>992</v>
      </c>
      <c r="E157" s="4" t="s">
        <v>42</v>
      </c>
      <c r="F157" s="4" t="s">
        <v>66</v>
      </c>
      <c r="G157" s="4" t="s">
        <v>171</v>
      </c>
      <c r="H157" s="4"/>
      <c r="I157" s="22">
        <f>I158</f>
        <v>15600</v>
      </c>
    </row>
    <row r="158" spans="2:9" ht="37.5">
      <c r="B158" s="19"/>
      <c r="C158" s="2" t="s">
        <v>104</v>
      </c>
      <c r="D158" s="44">
        <v>992</v>
      </c>
      <c r="E158" s="4" t="s">
        <v>42</v>
      </c>
      <c r="F158" s="4" t="s">
        <v>66</v>
      </c>
      <c r="G158" s="4" t="s">
        <v>171</v>
      </c>
      <c r="H158" s="4" t="s">
        <v>29</v>
      </c>
      <c r="I158" s="22">
        <v>15600</v>
      </c>
    </row>
    <row r="159" spans="2:9" ht="37.5">
      <c r="B159" s="48" t="s">
        <v>79</v>
      </c>
      <c r="C159" s="48" t="s">
        <v>30</v>
      </c>
      <c r="D159" s="40">
        <v>992</v>
      </c>
      <c r="E159" s="42" t="s">
        <v>49</v>
      </c>
      <c r="F159" s="42" t="s">
        <v>87</v>
      </c>
      <c r="G159" s="42"/>
      <c r="H159" s="42"/>
      <c r="I159" s="23">
        <f>I160</f>
        <v>100000</v>
      </c>
    </row>
    <row r="160" spans="2:9" ht="18.75">
      <c r="B160" s="20"/>
      <c r="C160" s="2" t="s">
        <v>40</v>
      </c>
      <c r="D160" s="44">
        <v>992</v>
      </c>
      <c r="E160" s="4" t="s">
        <v>49</v>
      </c>
      <c r="F160" s="4" t="s">
        <v>65</v>
      </c>
      <c r="G160" s="4"/>
      <c r="H160" s="4"/>
      <c r="I160" s="22">
        <f>I161</f>
        <v>100000</v>
      </c>
    </row>
    <row r="161" spans="2:9" ht="37.5">
      <c r="B161" s="20"/>
      <c r="C161" s="2" t="s">
        <v>97</v>
      </c>
      <c r="D161" s="44">
        <v>992</v>
      </c>
      <c r="E161" s="4" t="s">
        <v>49</v>
      </c>
      <c r="F161" s="4" t="s">
        <v>65</v>
      </c>
      <c r="G161" s="4" t="s">
        <v>98</v>
      </c>
      <c r="H161" s="4"/>
      <c r="I161" s="22">
        <f>I162</f>
        <v>100000</v>
      </c>
    </row>
    <row r="162" spans="2:9" ht="56.25">
      <c r="B162" s="20"/>
      <c r="C162" s="2" t="s">
        <v>43</v>
      </c>
      <c r="D162" s="44">
        <v>992</v>
      </c>
      <c r="E162" s="4" t="s">
        <v>49</v>
      </c>
      <c r="F162" s="4" t="s">
        <v>65</v>
      </c>
      <c r="G162" s="4" t="s">
        <v>99</v>
      </c>
      <c r="H162" s="4"/>
      <c r="I162" s="22">
        <f>I163</f>
        <v>100000</v>
      </c>
    </row>
    <row r="163" spans="2:9" ht="41.25" customHeight="1">
      <c r="B163" s="20"/>
      <c r="C163" s="2" t="s">
        <v>100</v>
      </c>
      <c r="D163" s="44">
        <v>992</v>
      </c>
      <c r="E163" s="4" t="s">
        <v>49</v>
      </c>
      <c r="F163" s="4" t="s">
        <v>65</v>
      </c>
      <c r="G163" s="4" t="s">
        <v>101</v>
      </c>
      <c r="H163" s="4"/>
      <c r="I163" s="22">
        <f>I164</f>
        <v>100000</v>
      </c>
    </row>
    <row r="164" spans="2:10" ht="56.25">
      <c r="B164" s="20"/>
      <c r="C164" s="2" t="s">
        <v>187</v>
      </c>
      <c r="D164" s="44">
        <v>992</v>
      </c>
      <c r="E164" s="44" t="s">
        <v>49</v>
      </c>
      <c r="F164" s="44" t="s">
        <v>65</v>
      </c>
      <c r="G164" s="44" t="s">
        <v>101</v>
      </c>
      <c r="H164" s="44">
        <v>200</v>
      </c>
      <c r="I164" s="22">
        <f>50000+50000</f>
        <v>100000</v>
      </c>
      <c r="J164" s="31"/>
    </row>
    <row r="165" spans="2:9" ht="43.5" customHeight="1">
      <c r="B165" s="48" t="s">
        <v>80</v>
      </c>
      <c r="C165" s="48" t="s">
        <v>176</v>
      </c>
      <c r="D165" s="40">
        <v>992</v>
      </c>
      <c r="E165" s="42" t="s">
        <v>47</v>
      </c>
      <c r="F165" s="42" t="s">
        <v>87</v>
      </c>
      <c r="G165" s="42"/>
      <c r="H165" s="42"/>
      <c r="I165" s="23">
        <f>I166</f>
        <v>98600</v>
      </c>
    </row>
    <row r="166" spans="2:9" ht="56.25">
      <c r="B166" s="20"/>
      <c r="C166" s="2" t="s">
        <v>174</v>
      </c>
      <c r="D166" s="44">
        <v>992</v>
      </c>
      <c r="E166" s="4" t="s">
        <v>47</v>
      </c>
      <c r="F166" s="4" t="s">
        <v>33</v>
      </c>
      <c r="G166" s="4"/>
      <c r="H166" s="4"/>
      <c r="I166" s="22">
        <f>I167</f>
        <v>98600</v>
      </c>
    </row>
    <row r="167" spans="2:9" ht="62.25" customHeight="1">
      <c r="B167" s="20"/>
      <c r="C167" s="2" t="s">
        <v>5</v>
      </c>
      <c r="D167" s="44">
        <v>992</v>
      </c>
      <c r="E167" s="4" t="s">
        <v>47</v>
      </c>
      <c r="F167" s="4" t="s">
        <v>33</v>
      </c>
      <c r="G167" s="4" t="s">
        <v>6</v>
      </c>
      <c r="H167" s="4"/>
      <c r="I167" s="22">
        <f>I168</f>
        <v>98600</v>
      </c>
    </row>
    <row r="168" spans="2:9" ht="78" customHeight="1">
      <c r="B168" s="20"/>
      <c r="C168" s="2" t="s">
        <v>175</v>
      </c>
      <c r="D168" s="44">
        <v>992</v>
      </c>
      <c r="E168" s="4" t="s">
        <v>47</v>
      </c>
      <c r="F168" s="4" t="s">
        <v>33</v>
      </c>
      <c r="G168" s="4" t="s">
        <v>172</v>
      </c>
      <c r="H168" s="4"/>
      <c r="I168" s="22">
        <f>I169</f>
        <v>98600</v>
      </c>
    </row>
    <row r="169" spans="2:9" ht="59.25" customHeight="1">
      <c r="B169" s="20"/>
      <c r="C169" s="2" t="s">
        <v>28</v>
      </c>
      <c r="D169" s="44">
        <v>992</v>
      </c>
      <c r="E169" s="4" t="s">
        <v>47</v>
      </c>
      <c r="F169" s="4" t="s">
        <v>33</v>
      </c>
      <c r="G169" s="4" t="s">
        <v>173</v>
      </c>
      <c r="H169" s="4"/>
      <c r="I169" s="22">
        <f>I170</f>
        <v>98600</v>
      </c>
    </row>
    <row r="170" spans="2:10" ht="60" customHeight="1">
      <c r="B170" s="20"/>
      <c r="C170" s="2" t="s">
        <v>187</v>
      </c>
      <c r="D170" s="44">
        <v>992</v>
      </c>
      <c r="E170" s="44">
        <v>12</v>
      </c>
      <c r="F170" s="44">
        <v>4</v>
      </c>
      <c r="G170" s="44" t="s">
        <v>173</v>
      </c>
      <c r="H170" s="44">
        <v>200</v>
      </c>
      <c r="I170" s="22">
        <f>29800+68800</f>
        <v>98600</v>
      </c>
      <c r="J170" s="31"/>
    </row>
    <row r="171" spans="2:10" ht="18.75">
      <c r="B171" s="39"/>
      <c r="C171" s="39"/>
      <c r="D171" s="31"/>
      <c r="E171" s="31"/>
      <c r="F171" s="31"/>
      <c r="G171" s="31"/>
      <c r="H171" s="31"/>
      <c r="I171" s="31"/>
      <c r="J171" s="31"/>
    </row>
    <row r="172" spans="2:10" ht="18.75" customHeight="1">
      <c r="B172" s="31"/>
      <c r="C172" s="75" t="s">
        <v>199</v>
      </c>
      <c r="D172" s="75"/>
      <c r="E172" s="75"/>
      <c r="F172" s="75"/>
      <c r="G172" s="75"/>
      <c r="H172" s="75"/>
      <c r="I172" s="75"/>
      <c r="J172" s="31"/>
    </row>
    <row r="173" spans="2:9" ht="18.75">
      <c r="B173" s="25"/>
      <c r="C173" s="75" t="s">
        <v>118</v>
      </c>
      <c r="D173" s="75"/>
      <c r="E173" s="75"/>
      <c r="F173" s="75"/>
      <c r="G173" s="1"/>
      <c r="H173" s="1"/>
      <c r="I173" s="45"/>
    </row>
    <row r="174" spans="2:9" ht="18.75">
      <c r="B174" s="26"/>
      <c r="C174" s="32" t="s">
        <v>119</v>
      </c>
      <c r="D174" s="32"/>
      <c r="E174" s="46"/>
      <c r="F174" s="47"/>
      <c r="G174" s="45"/>
      <c r="I174" s="49" t="s">
        <v>200</v>
      </c>
    </row>
    <row r="175" spans="2:9" ht="18.75">
      <c r="B175" s="26"/>
      <c r="D175" s="27"/>
      <c r="E175" s="28"/>
      <c r="F175" s="21"/>
      <c r="G175" s="21"/>
      <c r="H175" s="21"/>
      <c r="I175" s="21"/>
    </row>
    <row r="176" ht="18.75">
      <c r="B176" s="24"/>
    </row>
    <row r="177" ht="18.75">
      <c r="B177" s="24"/>
    </row>
    <row r="178" ht="18.75">
      <c r="B178" s="24"/>
    </row>
    <row r="179" ht="18.75">
      <c r="B179" s="24"/>
    </row>
    <row r="180" ht="18.75">
      <c r="B180" s="24"/>
    </row>
    <row r="181" ht="18.75">
      <c r="B181" s="24"/>
    </row>
    <row r="182" ht="18.75">
      <c r="B182" s="24"/>
    </row>
    <row r="183" ht="18.75">
      <c r="B183" s="24"/>
    </row>
    <row r="184" ht="18.75">
      <c r="B184" s="24"/>
    </row>
    <row r="185" ht="18.75">
      <c r="B185" s="24"/>
    </row>
    <row r="186" ht="18.75">
      <c r="B186" s="24"/>
    </row>
    <row r="187" ht="18.75">
      <c r="B187" s="24"/>
    </row>
    <row r="188" ht="18.75">
      <c r="B188" s="24"/>
    </row>
    <row r="189" ht="18.75">
      <c r="B189" s="24"/>
    </row>
    <row r="190" ht="18.75">
      <c r="B190" s="24"/>
    </row>
    <row r="191" ht="18.75">
      <c r="B191" s="24"/>
    </row>
    <row r="192" ht="18.75">
      <c r="B192" s="24"/>
    </row>
    <row r="193" ht="18.75">
      <c r="B193" s="24"/>
    </row>
    <row r="194" ht="18.75">
      <c r="B194" s="24"/>
    </row>
    <row r="195" ht="18.75">
      <c r="B195" s="24"/>
    </row>
    <row r="196" ht="18.75">
      <c r="B196" s="24"/>
    </row>
    <row r="197" ht="18.75">
      <c r="B197" s="24"/>
    </row>
    <row r="198" ht="18.75">
      <c r="B198" s="24"/>
    </row>
    <row r="199" ht="18.75">
      <c r="B199" s="24"/>
    </row>
    <row r="200" ht="18.75">
      <c r="B200" s="24"/>
    </row>
    <row r="201" ht="18.75">
      <c r="B201" s="24"/>
    </row>
    <row r="202" ht="18.75">
      <c r="B202" s="24"/>
    </row>
    <row r="203" ht="18.75">
      <c r="B203" s="24"/>
    </row>
    <row r="204" ht="18.75">
      <c r="B204" s="24"/>
    </row>
    <row r="205" ht="18.75">
      <c r="B205" s="24"/>
    </row>
    <row r="206" ht="18.75">
      <c r="B206" s="24"/>
    </row>
    <row r="207" ht="18.75">
      <c r="B207" s="24"/>
    </row>
    <row r="208" ht="18.75">
      <c r="B208" s="24"/>
    </row>
    <row r="209" ht="18.75">
      <c r="B209" s="24"/>
    </row>
    <row r="210" ht="18.75">
      <c r="B210" s="24"/>
    </row>
    <row r="211" ht="18.75">
      <c r="B211" s="24"/>
    </row>
    <row r="212" ht="18.75">
      <c r="B212" s="24"/>
    </row>
    <row r="213" ht="18.75">
      <c r="B213" s="24"/>
    </row>
    <row r="214" ht="18.75">
      <c r="B214" s="24"/>
    </row>
  </sheetData>
  <sheetProtection/>
  <mergeCells count="20">
    <mergeCell ref="D6:I6"/>
    <mergeCell ref="D7:I7"/>
    <mergeCell ref="B18:B19"/>
    <mergeCell ref="C18:C19"/>
    <mergeCell ref="E18:H18"/>
    <mergeCell ref="C172:I172"/>
    <mergeCell ref="I18:I19"/>
    <mergeCell ref="D13:I13"/>
    <mergeCell ref="D14:I14"/>
    <mergeCell ref="C16:I16"/>
    <mergeCell ref="D9:I9"/>
    <mergeCell ref="D10:I10"/>
    <mergeCell ref="D12:I12"/>
    <mergeCell ref="C173:F173"/>
    <mergeCell ref="D1:I1"/>
    <mergeCell ref="D2:I2"/>
    <mergeCell ref="D3:I3"/>
    <mergeCell ref="D4:I4"/>
    <mergeCell ref="D5:I5"/>
    <mergeCell ref="D11:I11"/>
  </mergeCells>
  <printOptions/>
  <pageMargins left="0.5905511811023623" right="0.3937007874015748" top="0.5905511811023623" bottom="0.5905511811023623" header="0.2755905511811024" footer="0.2362204724409449"/>
  <pageSetup fitToHeight="0" horizontalDpi="600" verticalDpi="600" orientation="portrait" paperSize="9" r:id="rId1"/>
  <headerFooter alignWithMargins="0">
    <oddFooter>&amp;CСтраница&amp;P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B1">
      <selection activeCell="C15" sqref="C15:F15"/>
    </sheetView>
  </sheetViews>
  <sheetFormatPr defaultColWidth="9.00390625" defaultRowHeight="12.75"/>
  <cols>
    <col min="1" max="1" width="2.125" style="33" hidden="1" customWidth="1"/>
    <col min="2" max="2" width="4.375" style="33" customWidth="1"/>
    <col min="3" max="3" width="42.25390625" style="34" customWidth="1"/>
    <col min="4" max="4" width="7.875" style="34" customWidth="1"/>
    <col min="5" max="5" width="5.625" style="52" customWidth="1"/>
    <col min="6" max="6" width="6.75390625" style="53" customWidth="1"/>
    <col min="7" max="7" width="12.125" style="35" customWidth="1"/>
    <col min="8" max="8" width="6.625" style="35" customWidth="1"/>
    <col min="9" max="9" width="17.25390625" style="35" customWidth="1"/>
    <col min="10" max="16384" width="9.125" style="35" customWidth="1"/>
  </cols>
  <sheetData>
    <row r="1" spans="2:9" ht="19.5" customHeight="1">
      <c r="B1" s="51"/>
      <c r="C1" s="84" t="s">
        <v>191</v>
      </c>
      <c r="D1" s="84"/>
      <c r="E1" s="84"/>
      <c r="F1" s="84"/>
      <c r="G1" s="84"/>
      <c r="H1" s="84"/>
      <c r="I1" s="84"/>
    </row>
    <row r="2" spans="3:9" ht="97.5" customHeight="1">
      <c r="C2" s="84" t="s">
        <v>222</v>
      </c>
      <c r="D2" s="84"/>
      <c r="E2" s="84"/>
      <c r="F2" s="84"/>
      <c r="G2" s="84"/>
      <c r="H2" s="84"/>
      <c r="I2" s="84"/>
    </row>
    <row r="3" spans="3:9" ht="13.5" customHeight="1">
      <c r="C3" s="52"/>
      <c r="D3" s="52"/>
      <c r="E3" s="53"/>
      <c r="F3" s="35"/>
      <c r="H3" s="34"/>
      <c r="I3" s="35" t="s">
        <v>177</v>
      </c>
    </row>
    <row r="4" spans="1:9" s="56" customFormat="1" ht="18" customHeight="1">
      <c r="A4" s="54" t="s">
        <v>192</v>
      </c>
      <c r="B4" s="85" t="s">
        <v>53</v>
      </c>
      <c r="C4" s="87" t="s">
        <v>51</v>
      </c>
      <c r="D4" s="55"/>
      <c r="E4" s="87" t="s">
        <v>85</v>
      </c>
      <c r="F4" s="87"/>
      <c r="G4" s="87"/>
      <c r="H4" s="87"/>
      <c r="I4" s="81" t="s">
        <v>178</v>
      </c>
    </row>
    <row r="5" spans="1:9" s="56" customFormat="1" ht="56.25">
      <c r="A5" s="54"/>
      <c r="B5" s="86"/>
      <c r="C5" s="87"/>
      <c r="D5" s="55" t="s">
        <v>52</v>
      </c>
      <c r="E5" s="55" t="s">
        <v>81</v>
      </c>
      <c r="F5" s="55" t="s">
        <v>82</v>
      </c>
      <c r="G5" s="57" t="s">
        <v>83</v>
      </c>
      <c r="H5" s="57" t="s">
        <v>84</v>
      </c>
      <c r="I5" s="81"/>
    </row>
    <row r="6" spans="1:9" s="56" customFormat="1" ht="18" customHeight="1">
      <c r="A6" s="54"/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7" t="s">
        <v>54</v>
      </c>
      <c r="H6" s="57" t="s">
        <v>55</v>
      </c>
      <c r="I6" s="50">
        <v>8</v>
      </c>
    </row>
    <row r="7" spans="1:9" s="56" customFormat="1" ht="76.5" customHeight="1">
      <c r="A7" s="58"/>
      <c r="B7" s="59"/>
      <c r="C7" s="60" t="s">
        <v>120</v>
      </c>
      <c r="D7" s="61">
        <v>992</v>
      </c>
      <c r="E7" s="61"/>
      <c r="F7" s="61"/>
      <c r="G7" s="62"/>
      <c r="H7" s="62"/>
      <c r="I7" s="63"/>
    </row>
    <row r="8" spans="1:9" ht="27.75" customHeight="1">
      <c r="A8" s="64"/>
      <c r="B8" s="41" t="s">
        <v>58</v>
      </c>
      <c r="C8" s="48" t="s">
        <v>32</v>
      </c>
      <c r="D8" s="41" t="s">
        <v>121</v>
      </c>
      <c r="E8" s="42" t="s">
        <v>33</v>
      </c>
      <c r="F8" s="42" t="s">
        <v>87</v>
      </c>
      <c r="G8" s="42"/>
      <c r="H8" s="42"/>
      <c r="I8" s="63"/>
    </row>
    <row r="9" spans="1:9" ht="36" customHeight="1">
      <c r="A9" s="64"/>
      <c r="B9" s="65"/>
      <c r="C9" s="2" t="s">
        <v>144</v>
      </c>
      <c r="D9" s="43" t="s">
        <v>145</v>
      </c>
      <c r="E9" s="4" t="s">
        <v>33</v>
      </c>
      <c r="F9" s="4" t="s">
        <v>34</v>
      </c>
      <c r="G9" s="4"/>
      <c r="H9" s="4"/>
      <c r="I9" s="22">
        <f>I10</f>
        <v>1189700</v>
      </c>
    </row>
    <row r="10" spans="1:9" ht="39" customHeight="1">
      <c r="A10" s="64"/>
      <c r="B10" s="65"/>
      <c r="C10" s="2" t="s">
        <v>23</v>
      </c>
      <c r="D10" s="43" t="s">
        <v>121</v>
      </c>
      <c r="E10" s="4" t="s">
        <v>33</v>
      </c>
      <c r="F10" s="4" t="s">
        <v>34</v>
      </c>
      <c r="G10" s="4" t="s">
        <v>27</v>
      </c>
      <c r="H10" s="4"/>
      <c r="I10" s="22">
        <f>I11</f>
        <v>1189700</v>
      </c>
    </row>
    <row r="11" spans="1:9" ht="40.5" customHeight="1">
      <c r="A11" s="64"/>
      <c r="B11" s="65"/>
      <c r="C11" s="2" t="s">
        <v>24</v>
      </c>
      <c r="D11" s="43" t="s">
        <v>121</v>
      </c>
      <c r="E11" s="4" t="s">
        <v>33</v>
      </c>
      <c r="F11" s="4" t="s">
        <v>34</v>
      </c>
      <c r="G11" s="4" t="s">
        <v>25</v>
      </c>
      <c r="H11" s="4"/>
      <c r="I11" s="22">
        <f>I12</f>
        <v>1189700</v>
      </c>
    </row>
    <row r="12" spans="1:9" ht="141.75" customHeight="1">
      <c r="A12" s="68"/>
      <c r="B12" s="65"/>
      <c r="C12" s="2" t="s">
        <v>0</v>
      </c>
      <c r="D12" s="43" t="s">
        <v>121</v>
      </c>
      <c r="E12" s="4" t="s">
        <v>33</v>
      </c>
      <c r="F12" s="4" t="s">
        <v>34</v>
      </c>
      <c r="G12" s="4" t="s">
        <v>26</v>
      </c>
      <c r="H12" s="4"/>
      <c r="I12" s="22">
        <f>I13</f>
        <v>1189700</v>
      </c>
    </row>
    <row r="13" spans="2:9" ht="63" customHeight="1">
      <c r="B13" s="69"/>
      <c r="C13" s="2" t="s">
        <v>187</v>
      </c>
      <c r="D13" s="43" t="s">
        <v>121</v>
      </c>
      <c r="E13" s="4" t="s">
        <v>33</v>
      </c>
      <c r="F13" s="4" t="s">
        <v>34</v>
      </c>
      <c r="G13" s="4" t="s">
        <v>26</v>
      </c>
      <c r="H13" s="4" t="s">
        <v>183</v>
      </c>
      <c r="I13" s="22">
        <v>1189700</v>
      </c>
    </row>
    <row r="14" spans="2:9" ht="24" customHeight="1">
      <c r="B14" s="69"/>
      <c r="C14" s="2"/>
      <c r="D14" s="66"/>
      <c r="E14" s="1"/>
      <c r="F14" s="1"/>
      <c r="G14" s="1"/>
      <c r="H14" s="1"/>
      <c r="I14" s="67"/>
    </row>
    <row r="15" spans="2:9" ht="16.5" customHeight="1">
      <c r="B15" s="70"/>
      <c r="C15" s="75" t="s">
        <v>193</v>
      </c>
      <c r="D15" s="75"/>
      <c r="E15" s="75"/>
      <c r="F15" s="75"/>
      <c r="G15" s="83"/>
      <c r="H15" s="83"/>
      <c r="I15" s="83"/>
    </row>
    <row r="16" spans="3:9" ht="18.75" customHeight="1">
      <c r="C16" s="75" t="s">
        <v>118</v>
      </c>
      <c r="D16" s="75"/>
      <c r="E16" s="75"/>
      <c r="F16" s="75"/>
      <c r="G16" s="1"/>
      <c r="H16" s="1"/>
      <c r="I16" s="45"/>
    </row>
    <row r="17" spans="3:8" ht="18.75">
      <c r="C17" s="32" t="s">
        <v>119</v>
      </c>
      <c r="D17" s="32"/>
      <c r="E17" s="46"/>
      <c r="F17" s="47"/>
      <c r="G17" s="45"/>
      <c r="H17" s="45" t="s">
        <v>194</v>
      </c>
    </row>
    <row r="19" spans="3:8" ht="18.75">
      <c r="C19" s="32" t="s">
        <v>195</v>
      </c>
      <c r="H19" s="45" t="s">
        <v>200</v>
      </c>
    </row>
  </sheetData>
  <sheetProtection/>
  <mergeCells count="9">
    <mergeCell ref="C15:F15"/>
    <mergeCell ref="G15:I15"/>
    <mergeCell ref="C16:F16"/>
    <mergeCell ref="C1:I1"/>
    <mergeCell ref="C2:I2"/>
    <mergeCell ref="B4:B5"/>
    <mergeCell ref="C4:C5"/>
    <mergeCell ref="E4:H4"/>
    <mergeCell ref="I4:I5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черенковагп</dc:creator>
  <cp:keywords/>
  <dc:description/>
  <cp:lastModifiedBy>111</cp:lastModifiedBy>
  <cp:lastPrinted>2014-05-14T13:00:22Z</cp:lastPrinted>
  <dcterms:created xsi:type="dcterms:W3CDTF">2007-06-27T10:03:40Z</dcterms:created>
  <dcterms:modified xsi:type="dcterms:W3CDTF">2014-05-21T11:23:47Z</dcterms:modified>
  <cp:category/>
  <cp:version/>
  <cp:contentType/>
  <cp:contentStatus/>
</cp:coreProperties>
</file>